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H:\STANOVANJA\N\Na okopih 2d 19\prenova stanovanja 2017\a popisi\04 za razpis\"/>
    </mc:Choice>
  </mc:AlternateContent>
  <bookViews>
    <workbookView xWindow="0" yWindow="0" windowWidth="15360" windowHeight="7530"/>
  </bookViews>
  <sheets>
    <sheet name="Naslovna stran" sheetId="4" r:id="rId1"/>
    <sheet name="Splošne zahteve - sklop 3" sheetId="10" r:id="rId2"/>
    <sheet name="Popis del Na okopih 2d 19" sheetId="1" r:id="rId3"/>
    <sheet name="Dodatna pojasnila - okno" sheetId="11" r:id="rId4"/>
  </sheets>
  <externalReferences>
    <externalReference r:id="rId5"/>
  </externalReferences>
  <definedNames>
    <definedName name="CENA">'[1]specifikacija 22 2012'!$D$1:$D$65536</definedName>
    <definedName name="Excel_BuiltIn_Print_Area_1" localSheetId="3">#REF!</definedName>
    <definedName name="Excel_BuiltIn_Print_Area_1" localSheetId="1">#REF!</definedName>
    <definedName name="Excel_BuiltIn_Print_Area_1">#REF!</definedName>
    <definedName name="Excel_BuiltIn_Print_Area_3_1" localSheetId="3">#REF!</definedName>
    <definedName name="Excel_BuiltIn_Print_Area_3_1" localSheetId="1">#REF!</definedName>
    <definedName name="Excel_BuiltIn_Print_Area_3_1">#REF!</definedName>
    <definedName name="Excel_BuiltIn_Print_Area_3_1_1" localSheetId="3">#REF!</definedName>
    <definedName name="Excel_BuiltIn_Print_Area_3_1_1" localSheetId="1">#REF!</definedName>
    <definedName name="Excel_BuiltIn_Print_Area_3_1_1">#REF!</definedName>
    <definedName name="Excel_BuiltIn_Print_Area_3_1_1_1" localSheetId="3">#REF!</definedName>
    <definedName name="Excel_BuiltIn_Print_Area_3_1_1_1" localSheetId="1">#REF!</definedName>
    <definedName name="Excel_BuiltIn_Print_Area_3_1_1_1">#REF!</definedName>
    <definedName name="Excel_BuiltIn_Print_Area_4" localSheetId="3">#REF!</definedName>
    <definedName name="Excel_BuiltIn_Print_Area_4" localSheetId="1">#REF!</definedName>
    <definedName name="Excel_BuiltIn_Print_Area_4">#REF!</definedName>
    <definedName name="Excel_BuiltIn_Print_Area_5" localSheetId="3">#REF!</definedName>
    <definedName name="Excel_BuiltIn_Print_Area_5" localSheetId="1">#REF!</definedName>
    <definedName name="Excel_BuiltIn_Print_Area_5">#REF!</definedName>
    <definedName name="hr7z45646" localSheetId="3">#REF!</definedName>
    <definedName name="hr7z45646" localSheetId="1">#REF!</definedName>
    <definedName name="hr7z45646">#REF!</definedName>
    <definedName name="KLZKJE636" localSheetId="3">#REF!</definedName>
    <definedName name="KLZKJE636">#REF!</definedName>
    <definedName name="KOLIC">'[1]specifikacija 22 2012'!$C$1:$C$65536</definedName>
    <definedName name="_xlnm.Print_Titles" localSheetId="2">'Popis del Na okopih 2d 19'!$1:$6</definedName>
    <definedName name="_xlnm.Print_Titles" localSheetId="1">'Splošne zahteve - sklop 3'!$1:$4</definedName>
  </definedNames>
  <calcPr calcId="162913"/>
  <fileRecoveryPr autoRecover="0"/>
</workbook>
</file>

<file path=xl/calcChain.xml><?xml version="1.0" encoding="utf-8"?>
<calcChain xmlns="http://schemas.openxmlformats.org/spreadsheetml/2006/main">
  <c r="G98" i="1" l="1"/>
  <c r="G91" i="1"/>
  <c r="B2" i="11"/>
  <c r="B1" i="11"/>
  <c r="D79" i="4"/>
  <c r="D70" i="4"/>
  <c r="D48" i="4"/>
  <c r="G338" i="1" l="1"/>
  <c r="G279" i="1"/>
  <c r="G233" i="1"/>
  <c r="G182" i="1"/>
  <c r="G171" i="1"/>
  <c r="G169" i="1" l="1"/>
  <c r="G161" i="1"/>
  <c r="G160" i="1"/>
  <c r="E159" i="1"/>
  <c r="G159" i="1" s="1"/>
  <c r="G158" i="1"/>
  <c r="G157" i="1"/>
  <c r="G170" i="1"/>
  <c r="G168" i="1"/>
  <c r="G154" i="1"/>
  <c r="G151" i="1"/>
  <c r="E135" i="1"/>
  <c r="E133" i="1" s="1"/>
  <c r="G172" i="1" l="1"/>
  <c r="G106" i="1" l="1"/>
  <c r="G30" i="1"/>
  <c r="G243" i="1" l="1"/>
  <c r="G232" i="1"/>
  <c r="G234" i="1" l="1"/>
  <c r="G231" i="1"/>
  <c r="G230" i="1"/>
  <c r="G238" i="1"/>
  <c r="G265" i="1" l="1"/>
  <c r="G264" i="1"/>
  <c r="G263" i="1"/>
  <c r="G262" i="1"/>
  <c r="G280" i="1" l="1"/>
  <c r="G281" i="1" s="1"/>
  <c r="G122" i="1" l="1"/>
  <c r="G149" i="1"/>
  <c r="G148" i="1"/>
  <c r="G147" i="1"/>
  <c r="G46" i="1"/>
  <c r="G52" i="1" l="1"/>
  <c r="G181" i="1" l="1"/>
  <c r="G337" i="1"/>
  <c r="G302" i="1"/>
  <c r="G301" i="1"/>
  <c r="G300" i="1"/>
  <c r="G299" i="1"/>
  <c r="G290" i="1"/>
  <c r="G289" i="1"/>
  <c r="G288" i="1"/>
  <c r="G287" i="1"/>
  <c r="G286" i="1"/>
  <c r="G270" i="1"/>
  <c r="G269" i="1"/>
  <c r="G267" i="1"/>
  <c r="G266" i="1"/>
  <c r="G303" i="1" l="1"/>
  <c r="D69" i="4" s="1"/>
  <c r="G291" i="1"/>
  <c r="D68" i="4" s="1"/>
  <c r="G259" i="1"/>
  <c r="G258" i="1"/>
  <c r="G240" i="1"/>
  <c r="G239" i="1"/>
  <c r="G208" i="1"/>
  <c r="G217" i="1"/>
  <c r="G216" i="1"/>
  <c r="G135" i="1" l="1"/>
  <c r="G190" i="1"/>
  <c r="G189" i="1"/>
  <c r="G66" i="1"/>
  <c r="G65" i="1"/>
  <c r="G131" i="1" l="1"/>
  <c r="G24" i="1"/>
  <c r="G23" i="1"/>
  <c r="G25" i="1"/>
  <c r="D57" i="4" l="1"/>
  <c r="G183" i="1" l="1"/>
  <c r="G178" i="1"/>
  <c r="G177" i="1"/>
  <c r="G146" i="1" l="1"/>
  <c r="G139" i="1" l="1"/>
  <c r="G180" i="1" l="1"/>
  <c r="G184" i="1" s="1"/>
  <c r="D58" i="4" s="1"/>
  <c r="G105" i="1" l="1"/>
  <c r="G104" i="1" l="1"/>
  <c r="G68" i="1" l="1"/>
  <c r="G67" i="1"/>
  <c r="G69" i="1" l="1"/>
  <c r="G58" i="1" l="1"/>
  <c r="G57" i="1" l="1"/>
  <c r="G37" i="1" l="1"/>
  <c r="G162" i="1"/>
  <c r="G36" i="1"/>
  <c r="G26" i="1" l="1"/>
  <c r="G47" i="1"/>
  <c r="G54" i="1" l="1"/>
  <c r="G48" i="1"/>
  <c r="G27" i="1"/>
  <c r="G21" i="1" l="1"/>
  <c r="G16" i="1" l="1"/>
  <c r="G15" i="1" l="1"/>
  <c r="G132" i="1" l="1"/>
  <c r="G215" i="1" l="1"/>
  <c r="G214" i="1"/>
  <c r="G163" i="1" l="1"/>
  <c r="G120" i="1" l="1"/>
  <c r="G103" i="1" l="1"/>
  <c r="G107" i="1" s="1"/>
  <c r="G130" i="1" l="1"/>
  <c r="G273" i="1" l="1"/>
  <c r="G272" i="1"/>
  <c r="G271" i="1"/>
  <c r="G136" i="1" l="1"/>
  <c r="G38" i="1" l="1"/>
  <c r="G29" i="1" l="1"/>
  <c r="G333" i="1" l="1"/>
  <c r="G351" i="1" l="1"/>
  <c r="G350" i="1"/>
  <c r="G318" i="1" l="1"/>
  <c r="G236" i="1" l="1"/>
  <c r="G56" i="1" l="1"/>
  <c r="G35" i="1" l="1"/>
  <c r="G18" i="1" l="1"/>
  <c r="G368" i="1" l="1"/>
  <c r="G334" i="1" l="1"/>
  <c r="B3" i="10" l="1"/>
  <c r="B2" i="10"/>
  <c r="G316" i="1" l="1"/>
  <c r="G257" i="1" l="1"/>
  <c r="G274" i="1" s="1"/>
  <c r="G213" i="1" l="1"/>
  <c r="G205" i="1" l="1"/>
  <c r="G118" i="1" l="1"/>
  <c r="G32" i="1" l="1"/>
  <c r="G325" i="1" l="1"/>
  <c r="G326" i="1" s="1"/>
  <c r="D74" i="4" s="1"/>
  <c r="G346" i="1"/>
  <c r="G336" i="1"/>
  <c r="G237" i="1" l="1"/>
  <c r="G116" i="1" l="1"/>
  <c r="G114" i="1"/>
  <c r="G123" i="1" l="1"/>
  <c r="G90" i="1"/>
  <c r="G53" i="1" l="1"/>
  <c r="G34" i="1" l="1"/>
  <c r="G20" i="1" l="1"/>
  <c r="G14" i="1" l="1"/>
  <c r="G55" i="1" l="1"/>
  <c r="D56" i="4" l="1"/>
  <c r="G97" i="1" l="1"/>
  <c r="G359" i="1" l="1"/>
  <c r="G250" i="1" l="1"/>
  <c r="G207" i="1"/>
  <c r="G133" i="1" l="1"/>
  <c r="G134" i="1"/>
  <c r="B1" i="1" l="1"/>
  <c r="G192" i="1" l="1"/>
  <c r="G218" i="1" l="1"/>
  <c r="G212" i="1" l="1"/>
  <c r="G138" i="1" l="1"/>
  <c r="G140" i="1" s="1"/>
  <c r="G22" i="1" l="1"/>
  <c r="G360" i="1" l="1"/>
  <c r="G341" i="1" l="1"/>
  <c r="G340" i="1"/>
  <c r="G210" i="1" l="1"/>
  <c r="G211" i="1" l="1"/>
  <c r="G39" i="1" l="1"/>
  <c r="G358" i="1" l="1"/>
  <c r="G361" i="1" s="1"/>
  <c r="G349" i="1" l="1"/>
  <c r="G348" i="1"/>
  <c r="G347" i="1"/>
  <c r="G345" i="1"/>
  <c r="G343" i="1"/>
  <c r="G342" i="1"/>
  <c r="G332" i="1"/>
  <c r="G352" i="1" l="1"/>
  <c r="G251" i="1"/>
  <c r="G249" i="1" l="1"/>
  <c r="G252" i="1" s="1"/>
  <c r="G241" i="1"/>
  <c r="G235" i="1"/>
  <c r="G229" i="1"/>
  <c r="G228" i="1"/>
  <c r="G226" i="1"/>
  <c r="G225" i="1"/>
  <c r="G224" i="1"/>
  <c r="G209" i="1" l="1"/>
  <c r="G206" i="1"/>
  <c r="G219" i="1" l="1"/>
  <c r="G194" i="1"/>
  <c r="G193" i="1"/>
  <c r="G191" i="1"/>
  <c r="G195" i="1" l="1"/>
  <c r="G89" i="1"/>
  <c r="G76" i="1" l="1"/>
  <c r="G51" i="1"/>
  <c r="D59" i="4" l="1"/>
  <c r="G87" i="1"/>
  <c r="G86" i="1"/>
  <c r="G13" i="1"/>
  <c r="G77" i="1"/>
  <c r="G374" i="1"/>
  <c r="G375" i="1" s="1"/>
  <c r="G366" i="1"/>
  <c r="G367" i="1"/>
  <c r="G313" i="1"/>
  <c r="G314" i="1"/>
  <c r="G315" i="1"/>
  <c r="G317" i="1"/>
  <c r="G319" i="1"/>
  <c r="G242" i="1"/>
  <c r="G244" i="1" s="1"/>
  <c r="G75" i="1"/>
  <c r="G78" i="1"/>
  <c r="G40" i="1"/>
  <c r="B3" i="1"/>
  <c r="B2" i="1"/>
  <c r="D51" i="4" l="1"/>
  <c r="G41" i="1"/>
  <c r="D44" i="4" s="1"/>
  <c r="G320" i="1"/>
  <c r="G79" i="1"/>
  <c r="D47" i="4" s="1"/>
  <c r="G369" i="1"/>
  <c r="D77" i="4" s="1"/>
  <c r="D78" i="4"/>
  <c r="D63" i="4"/>
  <c r="D55" i="4"/>
  <c r="D46" i="4"/>
  <c r="D54" i="4"/>
  <c r="D75" i="4"/>
  <c r="D67" i="4"/>
  <c r="D65" i="4"/>
  <c r="G49" i="1"/>
  <c r="G59" i="1" s="1"/>
  <c r="D66" i="4"/>
  <c r="D76" i="4"/>
  <c r="D73" i="4" l="1"/>
  <c r="D64" i="4"/>
  <c r="D52" i="4" l="1"/>
  <c r="D60" i="4" s="1"/>
  <c r="D81" i="4" s="1"/>
  <c r="D83" i="4" s="1"/>
  <c r="D84" i="4" s="1"/>
  <c r="D45" i="4"/>
  <c r="D53" i="4"/>
  <c r="C19" i="4" l="1"/>
</calcChain>
</file>

<file path=xl/comments1.xml><?xml version="1.0" encoding="utf-8"?>
<comments xmlns="http://schemas.openxmlformats.org/spreadsheetml/2006/main">
  <authors>
    <author>Marko Lukač</author>
  </authors>
  <commentList>
    <comment ref="C10" authorId="0" shapeId="0">
      <text>
        <r>
          <rPr>
            <b/>
            <sz val="11"/>
            <color indexed="81"/>
            <rFont val="Tahoma"/>
            <family val="2"/>
            <charset val="238"/>
          </rPr>
          <t>Obvezno izpolnite !</t>
        </r>
      </text>
    </comment>
    <comment ref="C11" authorId="0" shapeId="0">
      <text>
        <r>
          <rPr>
            <b/>
            <sz val="11"/>
            <color indexed="81"/>
            <rFont val="Tahoma"/>
            <family val="2"/>
            <charset val="238"/>
          </rPr>
          <t>Obvezno izpolnite !</t>
        </r>
      </text>
    </comment>
    <comment ref="C16" authorId="0" shapeId="0">
      <text>
        <r>
          <rPr>
            <b/>
            <sz val="11"/>
            <color indexed="81"/>
            <rFont val="Tahoma"/>
            <family val="2"/>
            <charset val="238"/>
          </rPr>
          <t>Obvezno izpolnite !</t>
        </r>
      </text>
    </comment>
    <comment ref="C17" authorId="0" shapeId="0">
      <text>
        <r>
          <rPr>
            <b/>
            <sz val="11"/>
            <color indexed="81"/>
            <rFont val="Tahoma"/>
            <family val="2"/>
            <charset val="238"/>
          </rPr>
          <t>Obvezno izpolnite !</t>
        </r>
      </text>
    </comment>
    <comment ref="C18" authorId="0" shapeId="0">
      <text>
        <r>
          <rPr>
            <b/>
            <sz val="11"/>
            <color indexed="81"/>
            <rFont val="Tahoma"/>
            <family val="2"/>
            <charset val="238"/>
          </rPr>
          <t>Obvezno izpolnite !</t>
        </r>
      </text>
    </comment>
    <comment ref="C19" authorId="0" shapeId="0">
      <text>
        <r>
          <rPr>
            <b/>
            <sz val="11"/>
            <color indexed="81"/>
            <rFont val="Tahoma"/>
            <family val="2"/>
            <charset val="238"/>
          </rPr>
          <t>Samodejna povezava s seštevkom v skupni rekapitulaciji !</t>
        </r>
      </text>
    </comment>
    <comment ref="D82" authorId="0" shapeId="0">
      <text>
        <r>
          <rPr>
            <b/>
            <sz val="10"/>
            <color indexed="81"/>
            <rFont val="Tahoma"/>
            <family val="2"/>
            <charset val="238"/>
          </rPr>
          <t>vpišite popust v %
(če ne nudite popusta, pustite prazno)</t>
        </r>
      </text>
    </comment>
  </commentList>
</comments>
</file>

<file path=xl/sharedStrings.xml><?xml version="1.0" encoding="utf-8"?>
<sst xmlns="http://schemas.openxmlformats.org/spreadsheetml/2006/main" count="996" uniqueCount="660">
  <si>
    <t>Odstranitev vseh manjših privijačenih predmetov, vijakov ipd. iz sten in stropov.</t>
  </si>
  <si>
    <t>ESTRIHI</t>
  </si>
  <si>
    <t>ESTRIHI SKUPAJ:</t>
  </si>
  <si>
    <t>A.4.</t>
  </si>
  <si>
    <t>1.01.j.</t>
  </si>
  <si>
    <t>1.01.k.</t>
  </si>
  <si>
    <t>4.01.d.</t>
  </si>
  <si>
    <t>Lamelni hrastov parket</t>
  </si>
  <si>
    <r>
      <t>Žica P/F-Y 6 mm</t>
    </r>
    <r>
      <rPr>
        <vertAlign val="superscript"/>
        <sz val="11"/>
        <rFont val="Verdana"/>
        <family val="2"/>
        <charset val="238"/>
      </rPr>
      <t>2</t>
    </r>
    <r>
      <rPr>
        <sz val="11"/>
        <rFont val="Verdana"/>
        <family val="2"/>
        <charset val="238"/>
      </rPr>
      <t>, položena v cevi.</t>
    </r>
  </si>
  <si>
    <r>
      <t>Žica P/F-Y 4 mm</t>
    </r>
    <r>
      <rPr>
        <vertAlign val="superscript"/>
        <sz val="11"/>
        <rFont val="Verdana"/>
        <family val="2"/>
        <charset val="238"/>
      </rPr>
      <t>2</t>
    </r>
    <r>
      <rPr>
        <sz val="11"/>
        <rFont val="Verdana"/>
        <family val="2"/>
        <charset val="238"/>
      </rPr>
      <t>, položena v cevi.</t>
    </r>
  </si>
  <si>
    <t>OZEMLJITVE IN POTENCIALNE IZENAČITVE SKUPAJ:</t>
  </si>
  <si>
    <r>
      <t>Kompletna dobava in vgradnja kanalizacijskih cevi in fazonskih kosov (odcepi, kolena, prehodni reducirni komadi itd), izdelani iz trdega polivinil-klorida (PVC) po DIN 1531, za spajanje na obojke in tesnjenje z gumijastimi tesnili, vključno z mazalnim sredstvom, vse pritrjeno z originalnimi objemkami.
(obračun: fazonski kos = 1 m</t>
    </r>
    <r>
      <rPr>
        <vertAlign val="superscript"/>
        <sz val="11"/>
        <rFont val="Verdana"/>
        <family val="2"/>
        <charset val="238"/>
      </rPr>
      <t>1</t>
    </r>
    <r>
      <rPr>
        <sz val="11"/>
        <rFont val="Verdana"/>
        <family val="2"/>
        <charset val="238"/>
      </rPr>
      <t>)</t>
    </r>
  </si>
  <si>
    <t>Vrednost ponudbe (brez DDV):</t>
  </si>
  <si>
    <t>poz.</t>
  </si>
  <si>
    <t>količina</t>
  </si>
  <si>
    <t>enotna cena</t>
  </si>
  <si>
    <t>količina × cena</t>
  </si>
  <si>
    <r>
      <t>m</t>
    </r>
    <r>
      <rPr>
        <vertAlign val="superscript"/>
        <sz val="11"/>
        <rFont val="Verdana"/>
        <family val="2"/>
        <charset val="238"/>
      </rPr>
      <t>2</t>
    </r>
  </si>
  <si>
    <t>Naročnik:</t>
  </si>
  <si>
    <t>Nepremičnine Celje d.o.o.</t>
  </si>
  <si>
    <t>Lokacija:</t>
  </si>
  <si>
    <t>OSNOVNI PODATKI</t>
  </si>
  <si>
    <t>PODATKI O PONUDNIKU</t>
  </si>
  <si>
    <t>Naziv:</t>
  </si>
  <si>
    <t>Naslov:</t>
  </si>
  <si>
    <t>PODATKI O PONUDBI</t>
  </si>
  <si>
    <t>Št. ponudbe:</t>
  </si>
  <si>
    <t>Datum ponudbe:</t>
  </si>
  <si>
    <t>Opcija:</t>
  </si>
  <si>
    <t>Skupna rekapitulacija</t>
  </si>
  <si>
    <t>A.</t>
  </si>
  <si>
    <t>B.</t>
  </si>
  <si>
    <t>C.</t>
  </si>
  <si>
    <t>popust na enotne cene [v%]</t>
  </si>
  <si>
    <t>Znesek popusta na enotne cene [v €]</t>
  </si>
  <si>
    <t>PONUDBA</t>
  </si>
  <si>
    <t>Oznaka nepremičnine:</t>
  </si>
  <si>
    <t>Etaža:</t>
  </si>
  <si>
    <t>Dvigalo:</t>
  </si>
  <si>
    <t>Leto izgradnje:</t>
  </si>
  <si>
    <t>Zasedenost nepremičnine:</t>
  </si>
  <si>
    <t>prazno</t>
  </si>
  <si>
    <t>Možost priklopa:</t>
  </si>
  <si>
    <t>elektrika, voda</t>
  </si>
  <si>
    <t>Ponudnik:</t>
  </si>
  <si>
    <t>GRADBENA DELA</t>
  </si>
  <si>
    <t>GRADBENA DELA SKUPAJ:</t>
  </si>
  <si>
    <t>A.1.</t>
  </si>
  <si>
    <t>A.2.</t>
  </si>
  <si>
    <t>OBRTNIŠKA DELA</t>
  </si>
  <si>
    <t>OBRTNIŠKA DELA SKUPAJ:</t>
  </si>
  <si>
    <t>B.1.</t>
  </si>
  <si>
    <t>B.2.</t>
  </si>
  <si>
    <t>B.3.</t>
  </si>
  <si>
    <t>B.4.</t>
  </si>
  <si>
    <t>B.5.</t>
  </si>
  <si>
    <t>STROJNE INSTALACIJE</t>
  </si>
  <si>
    <t>C.1.</t>
  </si>
  <si>
    <t>C.2.</t>
  </si>
  <si>
    <t>C.3.</t>
  </si>
  <si>
    <t>STROJNE INSTALACIJE SKUPAJ:</t>
  </si>
  <si>
    <t>D.</t>
  </si>
  <si>
    <t>ELEKTRIČNE INSTALACIJE</t>
  </si>
  <si>
    <t>D.1.</t>
  </si>
  <si>
    <t>D.2.</t>
  </si>
  <si>
    <t>D.3.</t>
  </si>
  <si>
    <t>ELEKTRIČNE INSTALACIJE SKUPAJ:</t>
  </si>
  <si>
    <t>0.</t>
  </si>
  <si>
    <t>upoštevano v enotnih cenah</t>
  </si>
  <si>
    <t>RUŠITVE IN ODSTRANITVE</t>
  </si>
  <si>
    <t>opis postavke</t>
  </si>
  <si>
    <t>enota</t>
  </si>
  <si>
    <t>RUŠITVE IN ODSTRANITVE SKUPAJ:</t>
  </si>
  <si>
    <t>ZIDARSKA DELA</t>
  </si>
  <si>
    <t>ZIDARSKA DELA SKUPAJ:</t>
  </si>
  <si>
    <t>KERAMIČARSKA DELA</t>
  </si>
  <si>
    <t>TLAKARSKA DELA</t>
  </si>
  <si>
    <t>KERAMIČARSKA DELA SKUPAJ:</t>
  </si>
  <si>
    <t>TLAKARSKA DELA SKUPAJ:</t>
  </si>
  <si>
    <t>STAVBNO POHIŠTVO V STANOVANJU (MIZARSKA DELA)</t>
  </si>
  <si>
    <t>SLIKOPLESKARSKA DELA</t>
  </si>
  <si>
    <t>STAVBNO POHIŠTVO NA FASADI SKUPAJ:</t>
  </si>
  <si>
    <t>STAVBNO POHIŠTVO V STANOVANJU SKUPAJ:</t>
  </si>
  <si>
    <t>SLIKOPLESKARSKA DELA SKUPAJ:</t>
  </si>
  <si>
    <t>INTERNI VODOVOD IN KANALIZACIJA</t>
  </si>
  <si>
    <t>INTERNI VODOVOD IN KANALIZACIJA SKUPAJ:</t>
  </si>
  <si>
    <t>SANITARNA OPREMA</t>
  </si>
  <si>
    <t>SANITARNA OPREMA SKUPAJ:</t>
  </si>
  <si>
    <t>RADIATORSKO OGREVANJE</t>
  </si>
  <si>
    <t>RADIATORSKO OGREVANJE SKUPAJ:</t>
  </si>
  <si>
    <t>C.4.</t>
  </si>
  <si>
    <t>PREZRAČEVANJE</t>
  </si>
  <si>
    <t>PREZRAČEVANJE SKUPAJ:</t>
  </si>
  <si>
    <t>ELEKTROINSTALACIJE</t>
  </si>
  <si>
    <t>INSTALACIJSKI MATERIAL</t>
  </si>
  <si>
    <t>INSTALACIJSKI MATERIAL SKUPAJ:</t>
  </si>
  <si>
    <t>ODSTRANITVE</t>
  </si>
  <si>
    <t>ODSTRANITVE SKUPAJ:</t>
  </si>
  <si>
    <t>D.4.</t>
  </si>
  <si>
    <t>SVETILA</t>
  </si>
  <si>
    <t>SVETILA SKUPAJ:</t>
  </si>
  <si>
    <t>MERITVE</t>
  </si>
  <si>
    <t>MERITVE SKUPAJ:</t>
  </si>
  <si>
    <t>C.5.</t>
  </si>
  <si>
    <t>1.01.</t>
  </si>
  <si>
    <t>1.02.</t>
  </si>
  <si>
    <t>Odstranitve oz. demontaže vgrajenih elementov: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t>
  </si>
  <si>
    <t>kpl</t>
  </si>
  <si>
    <t>Odstranitev vseh obstoječih rozet na ceveh radiatorskega ogrevanja.</t>
  </si>
  <si>
    <t>kos</t>
  </si>
  <si>
    <r>
      <t>m</t>
    </r>
    <r>
      <rPr>
        <vertAlign val="superscript"/>
        <sz val="11"/>
        <rFont val="Verdana"/>
        <family val="2"/>
        <charset val="238"/>
      </rPr>
      <t>1</t>
    </r>
  </si>
  <si>
    <r>
      <t>m</t>
    </r>
    <r>
      <rPr>
        <vertAlign val="superscript"/>
        <sz val="11"/>
        <rFont val="Verdana"/>
        <family val="2"/>
        <charset val="238"/>
      </rPr>
      <t>2</t>
    </r>
    <r>
      <rPr>
        <sz val="10"/>
        <color indexed="8"/>
        <rFont val="Verdana"/>
        <family val="2"/>
        <charset val="238"/>
      </rPr>
      <t/>
    </r>
  </si>
  <si>
    <t>1.01.a.</t>
  </si>
  <si>
    <t>1.01.b.</t>
  </si>
  <si>
    <t>1.01.c.</t>
  </si>
  <si>
    <t>1.01.d.</t>
  </si>
  <si>
    <t>4.01.</t>
  </si>
  <si>
    <t>3.01.</t>
  </si>
  <si>
    <t>2.01.</t>
  </si>
  <si>
    <t>2.02.</t>
  </si>
  <si>
    <t>2.03.</t>
  </si>
  <si>
    <t>3.02.</t>
  </si>
  <si>
    <t>3.03.</t>
  </si>
  <si>
    <t>3.04.</t>
  </si>
  <si>
    <t>Notranja vrata</t>
  </si>
  <si>
    <t>4.02.</t>
  </si>
  <si>
    <t>4.03.</t>
  </si>
  <si>
    <t>5.01.</t>
  </si>
  <si>
    <t>5.02.</t>
  </si>
  <si>
    <t>5.03.</t>
  </si>
  <si>
    <t>5.04.</t>
  </si>
  <si>
    <t>6.01.</t>
  </si>
  <si>
    <t>Pleskarska dela</t>
  </si>
  <si>
    <t>3.05.</t>
  </si>
  <si>
    <t>kopalnica</t>
  </si>
  <si>
    <t>SPLOŠNE ZAHTEVE IN POJASNILA</t>
  </si>
  <si>
    <t>Odstranitve oz. demontaže vgrajenih elementov:
* vključno s čiščenjem, sortiranjem po vrstah odpadkov, nakladanjem in prenosom ruševin in kosovnega odpada neposredno na prevozno sredstvo,
* odvoz ruševin in kosovnega odpada na stalno deponijo, vključno z vsemi stroški deponije in dajatvami ter s predpisano dokumentacijo o ravnanju z odpadki.</t>
  </si>
  <si>
    <t>Funkcionalni preizkus vseh tokokrogov in delovanja zaščitnih sistemov, meritve in poročilo o meritvah.
Preglednik mora imeti potrdilo (Edison) o pridobljeni nacionalni kvalifikaciji za pregledovanje električnih instalacij, ki mora biti priloženo poročilu o meritvah.</t>
  </si>
  <si>
    <t>B.6.</t>
  </si>
  <si>
    <t>RAZNA DELA</t>
  </si>
  <si>
    <t>6.02.</t>
  </si>
  <si>
    <t>RAZNA DELA SKUPAJ:</t>
  </si>
  <si>
    <t>1.03.</t>
  </si>
  <si>
    <t>Dobava in montaža:</t>
  </si>
  <si>
    <t>D.5.</t>
  </si>
  <si>
    <t>OZEMLJITVE IN POTENCIALNE IZENAČITVE</t>
  </si>
  <si>
    <t>A.3.</t>
  </si>
  <si>
    <t>HIDROIZOLACIJE IN ZAŠČITA PRED VLAGO</t>
  </si>
  <si>
    <t>1.04.</t>
  </si>
  <si>
    <t>1.05.</t>
  </si>
  <si>
    <t>2.04.</t>
  </si>
  <si>
    <t>Tesnjenje tlaka.</t>
  </si>
  <si>
    <t>HIDROIZOLACIJE IN ZAŠČITA PRED VLAGO SKUPAJ:</t>
  </si>
  <si>
    <t>Gumiran poliestrski trak na stiku tlaka s stenami ter vogalni stik sten.</t>
  </si>
  <si>
    <t>2.05.</t>
  </si>
  <si>
    <t>Slikarska dela v stanovanju</t>
  </si>
  <si>
    <t>1.01.e.</t>
  </si>
  <si>
    <t>1.01.f.</t>
  </si>
  <si>
    <t>2.06.</t>
  </si>
  <si>
    <t>2.07.</t>
  </si>
  <si>
    <t>1.01.g.</t>
  </si>
  <si>
    <t>Demontaža zvonca.</t>
  </si>
  <si>
    <t>Kompletna dobava in montaža svetilk, kompletno s sijalkami in montažnim priborom:</t>
  </si>
  <si>
    <t>4.01.c.</t>
  </si>
  <si>
    <r>
      <rPr>
        <sz val="11"/>
        <rFont val="Symbol"/>
        <family val="1"/>
        <charset val="2"/>
      </rPr>
      <t>f</t>
    </r>
    <r>
      <rPr>
        <sz val="11"/>
        <rFont val="Verdana"/>
        <family val="2"/>
        <charset val="238"/>
      </rPr>
      <t xml:space="preserve"> 50 mm</t>
    </r>
  </si>
  <si>
    <t>4.01.b.</t>
  </si>
  <si>
    <t>4.01.a.</t>
  </si>
  <si>
    <t>Dobava in montaža električnega zvonca.</t>
  </si>
  <si>
    <t>Demontaža stikal, vtičnic, priključnih doz.</t>
  </si>
  <si>
    <t>Enofazna vtičnica z zaščitnim kontaktom 230V/16A podometna:
* upoštevati enak program kot za stikala - po izbiri naročnika,
* po potrebi komplet z vgradnimi dozami,
* komplet s pripadajočimi okvirji.</t>
  </si>
  <si>
    <t>1.01.h.</t>
  </si>
  <si>
    <t>1.01.i.</t>
  </si>
  <si>
    <t>2.08.</t>
  </si>
  <si>
    <t>V primeru, da ponudnik v ponudbi naročniku prizna popust na enotne cene, se le-ta nanaša in obračuna tudi pri morebitno naknadno naročenih ali spremenjenih delih.</t>
  </si>
  <si>
    <t>Izbrani ponudnik (izvajalec) je dolžan pred izvedbo preveriti usklajenost vseh opisov, skic in drugih navodil za izvedbo. Na morebitne neskladnosti mora pravočasno pisno obvestiti naročnika.</t>
  </si>
  <si>
    <t>Izbrani ponudnik (izvajalec) mora dela izvesti v skladu s specifikacijo iz popisa del. Morebitna odstopanja od teh specifikacij so dovoljena samo po predhodni pisni odobritvi s strani naročnika.
Neodobrenih odstopanj naročnik na bo sprejel, izvajalcu pa opravljenih storitev ne bo plačal, dokler izvajalec na svoje stroške tega ne popravi in izvede skladno s ponudbo.</t>
  </si>
  <si>
    <t>snemanje potrebnih izmer v stanovanju in po načrtih,</t>
  </si>
  <si>
    <t>usklajevanje potrebnih detajlov v primeru sistemskih rešitev dobaviteljev,</t>
  </si>
  <si>
    <t>po potrebi izdelavo detajlov ter usklajevanje z naročnikom do potrditve le-teh,</t>
  </si>
  <si>
    <t>izvedba del s pooblaščenimi izvajalci oz. izpolnitev drugih pogojev dobaviteljev, ki so povezani z jamčenjem za njihove proizvode,</t>
  </si>
  <si>
    <t>vsa potrebna pomožna, pripravljalna in pospravljalna dela,</t>
  </si>
  <si>
    <t>fino čiščenje in priprava podlage pred pričetkom vseh posameznih del,</t>
  </si>
  <si>
    <t>lastna kontrola kakovosti izvedenih del po fazah,</t>
  </si>
  <si>
    <t>zarisovanje, kontrola usklajenosti mer z načrti in/ali ter prenos mer na objekt,</t>
  </si>
  <si>
    <t>ves potreben glavni, pomožni, pritrdilni, tesnilni in vezni material,</t>
  </si>
  <si>
    <t>skladiščenje oz. začasno hranjenje materiala ter demontiranih izdelkov (za ponovno uporabo) na gradbišču,</t>
  </si>
  <si>
    <t>vse potrebne transporte in prenose materiala do mesta vgrajevanja,</t>
  </si>
  <si>
    <t>vse posredne stroške (kot so režijski stroški podjetja, davki in dajatve), vkalkulirane rizike (vključno riziko spremembe nabavne cene) in/ali stroške zavarovanj le-teh (vključno zavarovanje odgovornosti in gradbeno zavarovanje) ter dobiček,</t>
  </si>
  <si>
    <t>manipulativni, režijski in podobni stroški za dela, ki jih izvajalec ne izvaja sam s svojimi delavci (t.j. za podizvajalce),</t>
  </si>
  <si>
    <t>vse potrebno delo in storitve, do končnega izdelka,</t>
  </si>
  <si>
    <t>izdelavo vseh potrebnih detajlov in zaključkov, tudi če niso podrobno navedeni in opisani v popisu del, če so nujni in/ali samoumevni za pravilno izvedbo ali funkcioniranje posameznih sistemov in elementov ali če so pogojeni z uporabo sistemske rešitve,</t>
  </si>
  <si>
    <t>razne oteževalne okoliščine, razen če je v pravilih obračuna v teh opisih to posebej izrecno drugače navedeno,</t>
  </si>
  <si>
    <t>vsa potrebna delovna sredstva in/ali mehanizacija za izvedbo del, kot tudi vsa potrebna pomožna sredstva za vgrajevanje oz. montažo in/ali demontažo na objektu kot so delovni, premični in prevozni lahki odri, konzolni in viseči odri, lovilni in podporni odri, lestve, dvigala, črpalke in podobno (izjema so odri, izrecno opisani v popisu del),</t>
  </si>
  <si>
    <t>terminsko usklajevanje del,</t>
  </si>
  <si>
    <t>tlačni preizkusi, meritve, nastavitve, zagoni ipd., vse vključno s potrebnimi poročili ali zapisniki, po potrebi (v primeru pogojevanja jamčenja s strani dobaviteljev) izvedeni s strani pooblaščencev,</t>
  </si>
  <si>
    <t>vsa morebitna potrebna dela, aktivnosti in ukrepe (vključno s potrebnim materialom, dodatki in energenti) za zagotovitev ustreznih pogojev za izvedbo vseh vrst del (npr. ogrevanje v primeru nizkih temperatur ipd.),</t>
  </si>
  <si>
    <t>zaščita oz. ustrezni ukrepi za obvarovanje delov stanovanja, v katere se ne posega ter skupnih delov stavbe in njene okolice,</t>
  </si>
  <si>
    <t>popravilo in/ali plačilo morebitne škode povzročene v stanovanju, v zgradbi ali njenih skupnih delih delih, ostalim etažnim lastnikom ter mimoidočim,</t>
  </si>
  <si>
    <t>zaščita oz. ustrezni ukrepi za ohranitev vseh izvedenih del in gotovih izdelkov pred poškodbami ali drugim razvrednotenjem do primopredaje stanovanja naročniku,</t>
  </si>
  <si>
    <t>zamenjava ali plačilo stroškov zamenjave pred primopredajo poškodovanih ali drugače razvrednotenih gotovih izdelkov (v primeru soglasja naročnika pa samo popravilo ali plačilo povzročene škode na gotovih izdelkih),</t>
  </si>
  <si>
    <t>sprotno in končno čiščenje prostorov stanovanja, skupnih delov v zgradbi in njene okolice ter ločeno zbiranje in začasno hranjenje odpadkov in embalaže do odvoza na stalno deponijo,</t>
  </si>
  <si>
    <t>vsa potrebna komunikacija in koordinacija zaradi izvedbe razpisanih del s hišnim upravnikom.</t>
  </si>
  <si>
    <t>Tesnjenje sten.</t>
  </si>
  <si>
    <r>
      <t xml:space="preserve">Kompletna dobava in polaganje predizoliranih (d = 6 mm) večplastnih vodovodnih cevi za hladno in toplo vodo za delovne tlake do 10 bar, komplet z vsemi fazonskimi kosi iz ponikljane kovane medenine za spajanje z zatiskanjem (PF kosi, PFT kosi, PF reducirni kosi…) in vsem pritrdilnim, tesnilnim in veznim materialom.
</t>
    </r>
    <r>
      <rPr>
        <sz val="11"/>
        <rFont val="Symbol"/>
        <family val="1"/>
        <charset val="2"/>
      </rPr>
      <t>f</t>
    </r>
    <r>
      <rPr>
        <sz val="11"/>
        <rFont val="Verdana"/>
        <family val="2"/>
        <charset val="238"/>
      </rPr>
      <t xml:space="preserve"> 16 x 2 mm.</t>
    </r>
  </si>
  <si>
    <t>5.05.</t>
  </si>
  <si>
    <t>5.06.</t>
  </si>
  <si>
    <r>
      <rPr>
        <sz val="11"/>
        <rFont val="Symbol"/>
        <family val="1"/>
        <charset val="2"/>
      </rPr>
      <t>f</t>
    </r>
    <r>
      <rPr>
        <sz val="11"/>
        <rFont val="Verdana"/>
        <family val="2"/>
        <charset val="238"/>
      </rPr>
      <t xml:space="preserve"> 75 mm</t>
    </r>
  </si>
  <si>
    <t>Številka in naziv sklopa:</t>
  </si>
  <si>
    <t>Evidenčna oznaka tega naročila:</t>
  </si>
  <si>
    <r>
      <rPr>
        <u/>
        <sz val="10"/>
        <color theme="1"/>
        <rFont val="Verdana"/>
        <family val="2"/>
        <charset val="238"/>
      </rPr>
      <t>Sklop 3:</t>
    </r>
    <r>
      <rPr>
        <sz val="10"/>
        <color theme="1"/>
        <rFont val="Verdana"/>
        <family val="2"/>
        <charset val="238"/>
      </rPr>
      <t xml:space="preserve">
Zahtevnejše prenove praznih stanovanj</t>
    </r>
  </si>
  <si>
    <t>Ponudbo pripraviti po sistemu "ključ v roke".</t>
  </si>
  <si>
    <t>ENOTNE CENE POSAMEZNIH POSTAVK MORAJO VKLJUČEVATI:</t>
  </si>
  <si>
    <t>vsi ukrepi za zaščito delavcev na delovišču in mimoidočih skladno z veljavnimi predpisi s področja varnosti in zdravja pri delu, varstva pred požari ter varnostnim načrtom,</t>
  </si>
  <si>
    <t>predaja enega izvoda dokumentacije o izvedenih delih (vse v slovenskem jeziku):
- pravilno izpolnjene in potrjene garancijske listine,
- navodila za uporabo in vzdrževanje,
- seznami pooblaščenih serviserjev,
- izjave lastnostih ali druga ustrezna dokazila o vgrajenih gradbenih proizvodih,
- poročila o meritvah, zapisnike o zagonih, preizkusih ipd.,</t>
  </si>
  <si>
    <t>fotografiranje pred, med in po izvedbi del ter predaja fotografij v digitalni obliki na nosilcu podatkov;
- na fotografijah mora biti razvidno, na kaj se nanašajo in v katerem prostoru so posnete,
- ob predaji morajo biti fotografije urejene v mapah po datumih in v zaporedju fotografiranja,
na fotografijah mora biti posneto najmanj:
- stanje pred pričetkom del,
- stanje po izvedenih rušitvenih delih oz. po odstranitvah,
- stanje po izvedenih razvodih instalacij pred ometavanjem in estrihi ali zapiranjem suhomontažnih sten in stropov,
- kompletna tesno izvedena izolacija pred vlago v kopalnici in na balkonu,
- vse faze sanacije armature,
- stanje po dokončanih delih,</t>
  </si>
  <si>
    <t>Naziv n.:</t>
  </si>
  <si>
    <t>Zaščita proti širjenju vlage v kopalnici:
Kompletna izvedba sistemskega tesnjenja z dvokomponentno malto na osnovi cementnih veziv in polnil, ojačano z armirno mrežico iz steklenih vlaken. Vse po navodilih in ob uporabi materialov enega proizvajalca:
* vključno s predhodnim odsesavanjem in drugo ustrezno pripravo površine in predpremazi,
* vključno z obdelavo priključkov tlaka na stene, razne vgradne elemente ipd. z gumiranimi poliestrskimi tesnilnimi trakovi, kotnimi elementi, manšetami, vse po sistemu dobavitelja tesnilne malte.</t>
  </si>
  <si>
    <t>Dobava in montaža RF ali alu profilov na stiku tlakov ter na dilatacije pod vratnimi krili:
* montaža med vratni podboj točno pod vratnim krilom,
* oblika profila mora ustrezati višinski razliki med tlakoma,
* pritrjevanje: vidno z vtopljenimi vijaki (isti material in barva, kot profil).
Obračun po neto vgrajeni dolžini profila.</t>
  </si>
  <si>
    <t>Stik pod vrati v kopalnico.</t>
  </si>
  <si>
    <t>Sprotno (dnevno) in končno čiščenje kompletnega stanovanja (tlak, stavbno pohištvo, sanitarna oprema, radiatorji, svetila, stenske obloge) ter skupnih prostorov neposredno pred stanovanjem.</t>
  </si>
  <si>
    <t>Pregled ter po potrebi odstranitev obstoječih ali zamenjava ali namestitev novih označb:
* na vhodnih vratih v stanovanje ali nad zvoncem pred vhodom v stanovanje: nameščena mora biti identifikacijska označba stavbe in njenega dela, odstraniti (brez škode na vratih ali steni) je napise ipd. od prejšnjih najemnikov,
* na kletni shrambi: nameščena mora biti identifikacijska označba stavbe in njenega dela, odstraniti je vse ostale oznake,
* na poštnem nabiralniku: nameščen mora biti napis "stanovanje št." s pravo številko stanovanja,
* na domofonskem zvoncu: nameščen mora biti napis "stanovanje št." s pravo številko stanovanja.</t>
  </si>
  <si>
    <t>Kompletiranje ključev pred predajo naročniku:
Ne glede na število prejetih ključev ob pričetku prenove mora izvajalec naročniku predati:
* po 3 ključe: vhodnih vrat v stanovanje, vhoda v stavbo, dostopa do kletne shrambe, kletne shrambe, kolesarnice ali drugih podobnih skupnih prostorov, kadar obstajajo,
* po 2 ključa: poštnega nabiralnika, omar ali vrat za dostop do merilnih mest za vodo, plin, toploto, elektriko ipd.,
* po 1 ključ: notranjih vrat v stanovanju.
Ključi notranjih vrat se ob predaji pustijo v vratih, ostali pa se predajo naročniku, za vsako ključavnico na ločenem obesku z identifikacijskim napisom.
V ceni upoštevanje tudi morebitno potrebno sodelovanje z upravnikom ali sosedi pri izdelavi manjkajočih ključev.</t>
  </si>
  <si>
    <t>Odstranitev talnega odtoka v kopalnici.</t>
  </si>
  <si>
    <t>Odstranitev stenske armature za kopalno kad vključno s cevjo za prho. (kopalna kad je že zajeta v odstranitvah pri gradbenih delih).</t>
  </si>
  <si>
    <t>1.01.l.</t>
  </si>
  <si>
    <t>Kompletna izvedba (dobava in montaža) priključnega mesta za pomivalno korito in pomivalni stroj:
* 2× kotni regulirni ventil DN15 (1× običajni + 1× kombinirani),
* PVC čep DN50 na priključku na odtočno cev,
* vključno vsa potrebna dela in material za priklop.
(kuhinja)</t>
  </si>
  <si>
    <t>2.04.a.</t>
  </si>
  <si>
    <t>2.04.b.</t>
  </si>
  <si>
    <t>Kompletna dobava in vgradnja talnega sifona:
* ohišje iz umetnih mas,
* izvedba z izolacijsko folijo in tesnilno prirobnico ali z manšeto za zagotovitev vodotesnega spoja s premazom za zaščito pred vlago,
* nastavek z ovirjem in pokrovom (velikosti do 150 × 150 mm) iz nerjaveče pločevine pločevine za vgradnjo v tlak iz keramičnih ploščic,
* horizontalni priključek DN50 ter horizontalni odtok DN50.</t>
  </si>
  <si>
    <t>Kompletna izvedba odklopa in ponovnega priklopa sanitarne vode na obstoječo hišno inštalacijo:
* zapiranje vode za celoten objekt,
* ponovno odpiranje vode po končanih delih,
* vključno potrebno usklajevanje z upravnikom.</t>
  </si>
  <si>
    <t>4.04.</t>
  </si>
  <si>
    <t>Instalacijski kabli, uvlečeni v cevi podometno:
* NYM-J različnih presekov,
* preseke oceni  ponudnik sam.
Ocenjena skupna količina zajema zamenjavo vse instalacije.</t>
  </si>
  <si>
    <t>Telefonska vtičnica, enojna, podometna:
* upoštevati enak program kot za ostale vtičnice in stikala - po izbiri naročnika,
* brez podometne doze.
* komplet s pripadajočimi okvirji.</t>
  </si>
  <si>
    <t>TV vtičnica, končna, podometna:
* upoštevati enak program kot za ostale vtičnice in stikala - po izbiri naročnika,
* brez podometne doze,
* komplet s pripadajočimi okvirji.</t>
  </si>
  <si>
    <t>Instalacijska dekorativna vgradna stikala, 230V/10A:
* upoštevati enak program kot za vtičnice - po izbiri naročnika,
* po potrebi komplet z vgradnimi dozami,
* komplet s pripadajočimi okvirji.</t>
  </si>
  <si>
    <t>Stenska svetilka nad ogledalom:
* IP44,
* za vgradnjo energijsko varčnih sijalk,
* svetlobna moč &gt; 700 lm,
* vključno varčne sijalke.
(kopalnica)</t>
  </si>
  <si>
    <t>Odstranitev kompletne sanitarne galanterije.</t>
  </si>
  <si>
    <t>Upravnik:</t>
  </si>
  <si>
    <t>Kratek naziv naročila:</t>
  </si>
  <si>
    <t>Kompletna odstranitev obstoječih finalnih stenskih oblog:
* vključno z odstranitvijo veznega sredstva vse do zdrave podlage,
* vključno s čiščenjem, nakladanjem in prenosom ruševin neposredno na prevozno sredstvo,
* odvoz ruševin na stalno deponijo, vključno z vsemi stroški deponije in dajatvami ter s predpisano dokumentacijo o ravnanju z odpadki.
Obračun po neto narisni površini odstranjenih oblog.</t>
  </si>
  <si>
    <t>1.01.a</t>
  </si>
  <si>
    <t>Stenska  obloga iz keramičnih ali podobnih ploščic, položenih v cementno malto ali lepljenih na podlago.</t>
  </si>
  <si>
    <t>7.01.</t>
  </si>
  <si>
    <t>Odstranitev priključka za pralni stroj.</t>
  </si>
  <si>
    <t>Odstranitev stenske armature za pralni stroj.</t>
  </si>
  <si>
    <t>Enojna vtičnica IP44:
* vtičnice s pokrovom.
(kopalnica, kuhinja)</t>
  </si>
  <si>
    <t>Enojna vtičnica.</t>
  </si>
  <si>
    <t>Pleskanje radiatorskih cevi:
* cevi zunanjega premera od 30 mm,
* čiščenje in brušenje podlage,
* kompletna izvedba osnovne protikorozijske zaščite,
* izvedba prekrivnega premaza beli barvi, odporni do 70°C.
Obračun po dolžini cevi, ne glede na njen premer.</t>
  </si>
  <si>
    <t>Odstranitev priključka za pomivalno korito in pomivalni stroj.</t>
  </si>
  <si>
    <t>Dobava in montaža vrat poštnega nabiralnika vključno s ključavnico poštnega nabiralnika in izdelava ključev:
* poštni nabiralnik: 2 ključa,
* usklajevanje z upravnikom.</t>
  </si>
  <si>
    <t>Kompletna odstranitev obstoječih finalnih talnih oblog:
* vključno s čiščenjem, nakladanjem in prenosom ruševin neposredno na prevozno sredstvo,
* odvoz ruševin na stalno deponijo, vključno z vsemi stroški deponije in dajatvami ter s predpisano dokumentacijo o ravnanju z odpadki.
Obračun po neto tlorisni površini odstranjenih oblog.</t>
  </si>
  <si>
    <t>1.08.</t>
  </si>
  <si>
    <r>
      <t xml:space="preserve">Plafonjera </t>
    </r>
    <r>
      <rPr>
        <sz val="11"/>
        <rFont val="Symbol"/>
        <family val="1"/>
        <charset val="2"/>
      </rPr>
      <t>f</t>
    </r>
    <r>
      <rPr>
        <sz val="11"/>
        <rFont val="Verdana"/>
        <family val="2"/>
        <charset val="238"/>
      </rPr>
      <t xml:space="preserve"> ~ 30 cm:
* IP44,
* za vgradnjo energijsko varčnih sijalk,
* svetlobna moč &gt; 700 lm,
* vključno varčne sijalke.
(kopalnica)</t>
    </r>
  </si>
  <si>
    <r>
      <t>Utori v zidanih in armiranih betonskih stenah preseka do vključno 40 cm</t>
    </r>
    <r>
      <rPr>
        <vertAlign val="superscript"/>
        <sz val="11"/>
        <rFont val="Verdana"/>
        <family val="2"/>
        <charset val="238"/>
      </rPr>
      <t>2</t>
    </r>
    <r>
      <rPr>
        <sz val="11"/>
        <rFont val="Verdana"/>
        <family val="2"/>
        <charset val="238"/>
      </rPr>
      <t>.</t>
    </r>
  </si>
  <si>
    <t>3.01.a.</t>
  </si>
  <si>
    <t>B.7.</t>
  </si>
  <si>
    <t>7.02.</t>
  </si>
  <si>
    <t>7.03.</t>
  </si>
  <si>
    <t>7.04.</t>
  </si>
  <si>
    <t>4.05.</t>
  </si>
  <si>
    <t>SUHOMONTAŽNA DELA</t>
  </si>
  <si>
    <t>SUHOMONTAŽNA DELA SKUPAJ:</t>
  </si>
  <si>
    <t>4.06.</t>
  </si>
  <si>
    <t>3.02.b.</t>
  </si>
  <si>
    <t>2.09.</t>
  </si>
  <si>
    <t>kuhinja</t>
  </si>
  <si>
    <t>Talna obloga iz keramičnih ali podobnih ploščic:
* položene v cementno malto ali lepljene na podlago,
* vključno z odstranitvijo veznega sredstva vse do zdrave podlage.</t>
  </si>
  <si>
    <t>1.06.</t>
  </si>
  <si>
    <t>1.07.</t>
  </si>
  <si>
    <t>Kompletna dobava in vgradnja stenske odkapne letve:
* trikotna letev bele barve na stiku pršne kadi s stensko keramično oblogo,
* vodotesna vgradnja.</t>
  </si>
  <si>
    <t>3.06.</t>
  </si>
  <si>
    <t>3.07.</t>
  </si>
  <si>
    <t>Kompletno rušenje in odstranitev celotne obstoječe vodovodne in odtočne instalacije:
* vodovodne cevi in ventili,
* odtočne cevi in priključki,
* vključno potrebno dolbenje ali rušenje,
* pazljiva izvedba v območju instalacijskih vertikal,
* vključno s čiščenjem, sortiranjem po vrstah odpadkov, nakladanjem in prenosom ruševin in kosovnega odpada neposredno na prevozno sredstvo,
* odvoz ruševin in kosovnega na stalno deponijo, vključno z vsemi stroški deponije in dajatvami ter s predpisano dokumentacijo o ravnanju z odpadki.
(kopalnica in kuhinja)</t>
  </si>
  <si>
    <t>Dobava in vgradnja PVC pokrovov revizijskih odprtin instalacijske vertikale:
* pokrov velikosti ca. 40 × 40 cm,
* vključno s tesnilnim in prtirdilnim materialom.
(kopalnica)</t>
  </si>
  <si>
    <t>Izpiranje cevne mreže ter hladen tlačni preizkus s tlakom 1,5 × obratovalni tlak, vključno zapisnik o tlačnem preizkusu.</t>
  </si>
  <si>
    <t>Uregulacija armatur ter preizkusno obratovanje, vključno z zapisnikom.</t>
  </si>
  <si>
    <t>3.08.</t>
  </si>
  <si>
    <t>Demontaža stenskih in stropnih nadgradnih in obešenih svetil različnih izvedb.</t>
  </si>
  <si>
    <t>Instalacijska plastična gibljiva cev za montažo.</t>
  </si>
  <si>
    <t>RAZDELILCI</t>
  </si>
  <si>
    <t>RAZDELILCI SKUPAJ:</t>
  </si>
  <si>
    <t>D.6.</t>
  </si>
  <si>
    <t>3.09.</t>
  </si>
  <si>
    <t>Stenske površine v stanovanju.</t>
  </si>
  <si>
    <t>Manšete za tesnitev talnega odtoka ter preboja za sifon tuš kadi.</t>
  </si>
  <si>
    <t>5.01.a.</t>
  </si>
  <si>
    <t>5.01.b.</t>
  </si>
  <si>
    <t>Kompletna izvedba (dobava in montaža) priključnega mesta za pralni stroj:
* 1× kotni regulirni ventil DN15,
* izpustni ventil za pralni stroj, komplet s tesnilnim materialom in rozeto,
* 1x zidni priključek za odtok pralnega stroja, izdelan iz umetne mase, primeren za povišane temperature medija, komplet s smradno zaporo in prekrivno krom ploščo, kompletni tesnilni in pritrdilni material.</t>
  </si>
  <si>
    <t>Trojno stikalo (kopalnica).</t>
  </si>
  <si>
    <t>2.10.</t>
  </si>
  <si>
    <t>Demontaža seta varovalk.</t>
  </si>
  <si>
    <t>SPLOŠNE ZAHTEVE</t>
  </si>
  <si>
    <t>DODATNA SPLOŠNA NAVODILA</t>
  </si>
  <si>
    <t>d1</t>
  </si>
  <si>
    <t>d2</t>
  </si>
  <si>
    <t>Popis je izdelan tako, da ponudnik vnese ceno za enoto posamezne postavke. Vse matematične operacije so že prednastavljene. Kljub temu je ponudnik sam dolžan preveriti in poskrbeti za računsko pravilnost oddanih ponudb. V kolikor ponudnik v prednastavljenih matematičnih operacijah opazi napako pričakujemo, da o tem takoj obvesti naročnika.</t>
  </si>
  <si>
    <t>d3</t>
  </si>
  <si>
    <t>Ponudnik mora nuditi in podati ceno za enoto za vse postavke iz popisa del in to tako, kot je zapisano za vsako postavko ob upoštevanju vseh "splošnih zahtev" in razpisne dokumentacije.</t>
  </si>
  <si>
    <t>d4</t>
  </si>
  <si>
    <t xml:space="preserve">Dopisovanje podatkov, spreminjanje vsebine popisa del, spreminjanje matematičnih operacij, spreminjanje količin ni dovoljeno. </t>
  </si>
  <si>
    <t>d5</t>
  </si>
  <si>
    <t>d6</t>
  </si>
  <si>
    <t>d7</t>
  </si>
  <si>
    <t>NABAVA GRADBENIH IN DRUGIH PROIZVODOV, NAPRAV TER OPREME</t>
  </si>
  <si>
    <t>n1</t>
  </si>
  <si>
    <t>Izbrani izvajalec lahko dobavi in vgradi samo takšne proizvode in naprave, za katere lahko v skladu z vsakokrat veljvnimi predpisi in standardi dokaže, da imajo deklarirane in zahtevane lastnosti.</t>
  </si>
  <si>
    <t>n2</t>
  </si>
  <si>
    <r>
      <t xml:space="preserve">Izbrani izvajalec mora </t>
    </r>
    <r>
      <rPr>
        <u/>
        <sz val="11"/>
        <rFont val="Verdana"/>
        <family val="2"/>
        <charset val="238"/>
      </rPr>
      <t>za vse označene postavke v popisu del</t>
    </r>
    <r>
      <rPr>
        <sz val="11"/>
        <rFont val="Verdana"/>
        <family val="2"/>
        <charset val="238"/>
      </rPr>
      <t xml:space="preserve"> (glej stolpec "izbira proizvodov") pred nabavo naročniku predložiti v pregled in potrditev:
- seznam proizvodov, naprav in opreme z navedenim nazivom proizvajalca ter proizvoda,
- za vsakega od teh dokazilo ali dokazila, v katerih mora biti izkazano izpolnjevanje zahtev v nadaljevanju ter iz popisov del.
Naročnik bo predložen seznam in dokazila pregledal najkasneje v roku 2 delovnih dni od prejema:
- v primerih nejasnosti bo naročnik izvajalca pozval k dopolnitvi in/ali pojasnilom,
- v primerih neizpolnjevnja zahtev bo naročnik obrazloženo od izvajalca zahteval zamenjavo takšnega proizvoda, naprave ali opreme ter predložitev novega seznama in dokazil,
- v ostalih primerih bo naročnik potrdil seznam (delno ali v celoti).
Dokazil ni potrebno prilagati v naslednjih primerih:
- če so bila s strani izbranega izvajalca že predložena in s strani naročnika potrjena v kateremkoli od postopkov po tem Okvirnem sporazumu,
- če so s strani naročnika že uvrščena na seznam pregledanih ustreznih dokazil (glej "n3" v nadaljevanju),
- če izbrani izvajalec namerava vgraditi točno isti proizvod, ki je kot referenčen naveden zaradi njegovih vizualnih značilnosti (glej "n4" v nadaljevanju).</t>
    </r>
  </si>
  <si>
    <t>n3</t>
  </si>
  <si>
    <t>Naročnik bo na svojih spletnih straneh ali pa z obvestili po elektronski pošti vse ponudnike najmanj 2× letno obveščal o tem, za katere proizvode že razpolaga z dokazili z namenom, da zanje nobenemu od ponudnikov teh dokazil ni več potrebno predlagati.</t>
  </si>
  <si>
    <t>n4</t>
  </si>
  <si>
    <t>Ker za posamezne proizvode njihovih vizualnih značilnosti (oblikovne značilnosti, barve, struktura, obdelave površin ipd.) s tehničnimi specifikacijami ni mogoče dovolj natančno in razumljivo opisati, so v popisih del še dodatno k tehničnim specifikacijam proizvodi opisani na način, kot ga dopušča (6) odstavek 68. člena ZJN-3 z dopisom "ali enakovredno".
To so:
- vse vrste keramičnih in podobnih ploščic,
- talne obloge iz umetnih mas,
- gotovi parketi,
- polnila balkonskih ograj,
- kopalniški radiatorji.
V primerih, ko izbrani izvajalec namerava dobaviti proizvode, enakovredne specificiranim referenčnim, mora pred tem naročniku (poleg dokazil po "n2") dostaviti v pregled in potrditev njihove vzorce (najmanj po eno celo ploščo ali ploščico ali lamelo oz. vzorec velikosti najmanj 60 × 60 cm oz. dolžine najmanj 60 cm). 
Naročnik bo predložene vzorcea pregledal najkasneje v roku 2 delovnih dni od prejema, ter jih potrdil ali pa obrazloženo zavrnil in zahteval predložitev novih.</t>
  </si>
  <si>
    <t>n5</t>
  </si>
  <si>
    <t>Naročnik je lastnik ali pa gospodari z več kot 2.000 stanovanjskimi enotami.
Da bi lahko zagotovili čim bolj nemoteno uporabo vseh teh stanovanj, vzdrževanje vseh v stanovanja vgrajenih proizvodov, naprav in opreme, oskrbo z rezervnimi in potrošnimi deli, s tem v zvezi naročnik določa dodatne pogoje in omejitve, ki jim morajo zadostiti proizvodi, namenjeni za vgradnjo po teh specifikacijah.</t>
  </si>
  <si>
    <t>►</t>
  </si>
  <si>
    <t>Naročnik ne dovoli vgradnje proizvodov, naprav in opreme iz opuščenih programov.</t>
  </si>
  <si>
    <r>
      <rPr>
        <u/>
        <sz val="11"/>
        <rFont val="Verdana"/>
        <family val="2"/>
        <charset val="238"/>
      </rPr>
      <t>Omejitve za</t>
    </r>
    <r>
      <rPr>
        <sz val="11"/>
        <rFont val="Verdana"/>
        <family val="2"/>
        <charset val="238"/>
      </rPr>
      <t xml:space="preserve"> proizvode, naprave in opremo, ki potrebujejo vzdrževanje s strani pooblaščenih serviserjev in/ali redno menjavo potrošnih delov in/ali je njihovo delovanje pogoj za normalno rabo stanovanja (t.j. za </t>
    </r>
    <r>
      <rPr>
        <u/>
        <sz val="11"/>
        <rFont val="Verdana"/>
        <family val="2"/>
        <charset val="238"/>
      </rPr>
      <t>plinske grelnike, grelnike sanitarne vode in prezračevalne naprave z vračanjem toplote</t>
    </r>
    <r>
      <rPr>
        <sz val="11"/>
        <rFont val="Verdana"/>
        <family val="2"/>
        <charset val="238"/>
      </rPr>
      <t>):
- pooblaščeni serviserji morajo imeti odzivni čas največ 24 ur,
- potrošni deli (tisti, ki jih lahko uporabniki menjajo sami) morajo biti dobavljivi v roku 1 tedna na prodajnih mestih v Mestni občini Celje,
- proizvajalec mora zagotavljati oskrbo z originalnimi rezervnimi deli in servisnimi storitvami najmanj za dvokratnik garancijske dobe.</t>
    </r>
  </si>
  <si>
    <r>
      <rPr>
        <u/>
        <sz val="11"/>
        <rFont val="Verdana"/>
        <family val="2"/>
        <charset val="238"/>
      </rPr>
      <t>Omejitve za</t>
    </r>
    <r>
      <rPr>
        <sz val="11"/>
        <rFont val="Verdana"/>
        <family val="2"/>
        <charset val="238"/>
      </rPr>
      <t xml:space="preserve"> proizvode, naprave in opremo, ki po izkušnjah naročnika v svoji celi pričakovani življenski dobi (ki je praviloma daljša od 15 let) potrebujejo nadomestne dele in je njihovo delovanje pogoj za normalno rabo stanovanja (t.j. za </t>
    </r>
    <r>
      <rPr>
        <u/>
        <sz val="11"/>
        <rFont val="Verdana"/>
        <family val="2"/>
        <charset val="238"/>
      </rPr>
      <t>splakovalne kotličke, kopalne in tuš kadi, tuš kabine, sanitarne armature, grelna telesa, stikala, vtičnice in svetilke</t>
    </r>
    <r>
      <rPr>
        <sz val="11"/>
        <rFont val="Verdana"/>
        <family val="2"/>
        <charset val="238"/>
      </rPr>
      <t>):
- rezervni in potrošni deli morajo biti dobavljivi na prodajnih mestih na področju RS,
- proizvajalec mora zagotavljati oskrbo z originalnimi rezervnimi in potrošnimi deli najmanj za 5 let.</t>
    </r>
  </si>
  <si>
    <t>ZELENO JAVNO NAROČANJE</t>
  </si>
  <si>
    <t>z1</t>
  </si>
  <si>
    <t>Zahteve so navedene v povabilu k oddaji ponudbe.</t>
  </si>
  <si>
    <t>z2</t>
  </si>
  <si>
    <r>
      <t xml:space="preserve">Izbrani izvajalec mora </t>
    </r>
    <r>
      <rPr>
        <u/>
        <sz val="11"/>
        <rFont val="Verdana"/>
        <family val="2"/>
        <charset val="238"/>
      </rPr>
      <t>pred nabavo in vgradnjo</t>
    </r>
    <r>
      <rPr>
        <sz val="11"/>
        <rFont val="Verdana"/>
        <family val="2"/>
        <charset val="238"/>
      </rPr>
      <t xml:space="preserve"> predstavniku naročnika predložiti v potrditev seznam proizvodov z dokazili v slovenskem jeziku, da so izpolnjene zahteve iz Uredbe o zelenem javnem naročanju v skladu z "Izjavo ponudnika".</t>
    </r>
  </si>
  <si>
    <t>RAVNANJE Z ODPADKI</t>
  </si>
  <si>
    <t>o1</t>
  </si>
  <si>
    <t>Naročilo za prevzem gradbenih odpadkov je sestavni del sklenjenega Okvirnega sporazuma (12. člen).</t>
  </si>
  <si>
    <t>o2</t>
  </si>
  <si>
    <t>Gradbeni odpadki se morajo na gradbišču začasno skladiščiti ločeno po posameznih vrstah s klasifikacijskega seznama odpadkov in ločeno od drugih odpadkov tako, da ne onesnažujejo okolja, z njimi pa ravnati tako, da jih je mogoče obdelati.
Če gradbenih odpadkov ni mogoče začasno skladiščiti na gradbišču ali na območju objekta, v katerem se izvajajo gradbena dela, mora izvajalec gradbene odpadke odlagati neposredno po nastanku v zabojnike, ki jih pred tem namesti na gradbišču ali ob objektu in so prirejeni za odvoz gradbenih odpadkov brez prekladanja.
(glej 4. člen Uredbe o ravnanju z odpadki, ki nastanejo pri gradbenih delih)</t>
  </si>
  <si>
    <t>o3</t>
  </si>
  <si>
    <t>Izvajalec mora ob zaključku del (na sprejemu in izročitvi) naročniku predati pravilno izpolnjene evidenčne liste o ravnanju z odpadki (glej 12. člena sklenjenega Okvirnega sporazuma).</t>
  </si>
  <si>
    <t>e1</t>
  </si>
  <si>
    <t>e2</t>
  </si>
  <si>
    <t>e3</t>
  </si>
  <si>
    <t>e4</t>
  </si>
  <si>
    <t>e5</t>
  </si>
  <si>
    <t>dostava vzorcev in dokazne dokumentacije v slovenskem jeziku,</t>
  </si>
  <si>
    <t>e6</t>
  </si>
  <si>
    <t>e7</t>
  </si>
  <si>
    <t>e8</t>
  </si>
  <si>
    <t>e9</t>
  </si>
  <si>
    <t>e10</t>
  </si>
  <si>
    <t>e11</t>
  </si>
  <si>
    <t>e12</t>
  </si>
  <si>
    <t>e13</t>
  </si>
  <si>
    <t>e14</t>
  </si>
  <si>
    <t>e15</t>
  </si>
  <si>
    <t>e16</t>
  </si>
  <si>
    <t>e17</t>
  </si>
  <si>
    <t>e18</t>
  </si>
  <si>
    <t>e19</t>
  </si>
  <si>
    <t>e20</t>
  </si>
  <si>
    <t>izvedba v fazah, prilagojena tehnološkim zahtevam in omejitvami, povezanimi s krajem in časom izvedbe ter drugim dejstvom, kot to izhaja iz razpisne dokumentacije,</t>
  </si>
  <si>
    <t>e21</t>
  </si>
  <si>
    <t>dokazovanje skladnosti z veljavnimi standardi in tehničnimi specifikacijami, z zahtevami Uredbe o zelenem javnem naročanju in dokazovanje izpolnjevanja s popisom del in v splošnih zahtevah predpisanih zahtev,</t>
  </si>
  <si>
    <t>e22</t>
  </si>
  <si>
    <t>e23</t>
  </si>
  <si>
    <t>e24</t>
  </si>
  <si>
    <t>e25</t>
  </si>
  <si>
    <t>e26</t>
  </si>
  <si>
    <t>e27</t>
  </si>
  <si>
    <t>e28</t>
  </si>
  <si>
    <t>e29</t>
  </si>
  <si>
    <t>nakladanje in odvoz odpadkov in embalaže na stalno deponijo, plačilo vseh prispevkov in dajatev za stalno deponijo odpadnega materiala, vključno s predložitvijo »evidenčnih listov o ravnanju z odpadki«, razen če je to izrecno drugače opisano v popisu del,</t>
  </si>
  <si>
    <t>e30</t>
  </si>
  <si>
    <t>e31</t>
  </si>
  <si>
    <t>e32</t>
  </si>
  <si>
    <t>e33</t>
  </si>
  <si>
    <t>obvestilo upravniku ter na oglasno desko v stavbi najmanj 2 dni pred pričetkom del, ki mora vsebovati:
- točen naziv izvajalca del,
- ime in priimek odgovorne osebe izvajalca ter telefonsko številko, na kateri je vedno dosegljiv,
- termine izvajanja del,</t>
  </si>
  <si>
    <t>e34</t>
  </si>
  <si>
    <t>izbira proizvodov</t>
  </si>
  <si>
    <t>(n2) seznam in dokazila za sistem tesnjenja:
* premaz,
* trakovi, vogalniki in manšete.</t>
  </si>
  <si>
    <t>(n2) seznam in dokazila</t>
  </si>
  <si>
    <t>(n2) seznam in dokazila za pralno barvo</t>
  </si>
  <si>
    <t>(n2) seznam in dokazila za disperzijsko barvo</t>
  </si>
  <si>
    <t>Količine cevnih razvodov so ocenjene!</t>
  </si>
  <si>
    <t>(n2) seznam in dokazila
(n5) dodatni pogoji in omejitve</t>
  </si>
  <si>
    <t>(n5) dodatni pogoji in omejitve za enoročno baterijo</t>
  </si>
  <si>
    <t>(n5) dodatni pogoji in omejitve za splakovalni kotliček
(z2) seznam in dokazila za splakovalni kotliček</t>
  </si>
  <si>
    <t>(n5) dodatni pogoji in omejitve za panelne radiatorje</t>
  </si>
  <si>
    <t>Količine in dimenzije kablov in cevi so ocenjene!</t>
  </si>
  <si>
    <t>3.01.b.</t>
  </si>
  <si>
    <t>Ureditev ozemljitve razsvetljave, vtičnic 230V, obnovitev spojev v razdelilnih dozah el. instalacije.
* žica P/F-Y 4 mm2, položena v cevi,
* vključno potrebni montažni material.</t>
  </si>
  <si>
    <t>e35</t>
  </si>
  <si>
    <t>Naročilo je sofinancirano v okviru v okviru »Operativnega programa Evropske kohezijske politike za obdobje 2014 - 2020«, prednostna naložba 6.3: »Ukrepi za izboljšanje urbanega okolja, oživitev mest, sanacijo in dekontaminacijo degradiranih zemljišč (vključno z območji, na katerih poteka preobrazba), zmanjšanje onesnaženosti zraka in spodbujanje ukrepov za zmanjšanje hrupa – Specifični cilj 1: Učinkovita raba prostora na urbanih območjih«.</t>
  </si>
  <si>
    <t>e36</t>
  </si>
  <si>
    <t>Izvajalec del je dolžan od uvedbe v delo do prevzema s strani naročnika na vhod ali neposredno ob vhod v stanovanje namestiti označbo v formatu A3, ki jo bo od naročnika prejel ob uvedbi v delo in se nanaša na sofinanciranje iz evropskega kohezijskega sklada.</t>
  </si>
  <si>
    <t>e37</t>
  </si>
  <si>
    <t>Izvajalec del je dolžan izvedbo označbe iz točke e36 foto dokumentirati in jo priložiti končni obračunski dokumentaciji.</t>
  </si>
  <si>
    <t>e38</t>
  </si>
  <si>
    <t xml:space="preserve">Izvajalec del je dolžan označbo, ki je priložena Povabilu k oddaji ponudbe uporabiti tudi ob: predložitvi obračunskih situacij oziroma na računih (vneseno digitalno kot del računa ali kot nalepko). </t>
  </si>
  <si>
    <t>Miklošičeva ulica 1, Celje</t>
  </si>
  <si>
    <t>Zametavanje utorov za instalacije:
Grobi in fini notranji omet na nove ali obstoječe betonske ali zidane stene z grobo in fino cementno apneno malto (skladno s SIST EN 998-1) s predhodnim cementnim obrizgom z r.c.m 1:3 na očiščeno podlago.
Debelina in število nanosov skladno z navodili dobavitelja ometa (ročno vgrajevanje). Vsi sloji in sestavine od istega dobavitelja.
V ceni upoštevati:
* predhodno odpraševanje in vlaženje površine,
* ometavanje manjših površin in ozkih pasov.
Obračun po dolžini zametanih utorov.
Količine ocenjene.</t>
  </si>
  <si>
    <t>Doplačilo za armiranje stikov stari/novi omet:
* poglobitev (s struganjem ali brušenjem) na površini na obeh straneh utorov za instalacije (ca. 1 cm) v skupni širini ~ 25 cm, oz. na starem in novem ometu,
* dobava in vgradnja pocinkane armirne mrežice (ca. 12×12 mm) v pasovih ~ 25 cm vzdolž utorov pred izvedbo finega ometa.
Obračun po dolžini stika stari/novi omet in po dolžini utorov.</t>
  </si>
  <si>
    <t>(n2) seznam in dokazila za:
* suha mešanica za estrihe,
* PP vlakna,
* penasta folija.</t>
  </si>
  <si>
    <t xml:space="preserve">Slikanje notranjih sten:
* podlaga: nova tankoslojna izravnalna masa, fino pobrušena površina,
* 2× slikanje z belo disperzijsko barvo. </t>
  </si>
  <si>
    <t>Preizkus tesnjenja vodovodne in odvodne napeljave ter izpiranje le-te. Izpiranje cevne mreže ter hladen tlačni preizkus s tlakom 1,5 × obratovalni tlak, vključno zapisnik o tlačnem preizkusu.</t>
  </si>
  <si>
    <t>Demontaža pokrovov stenskih in stropnih doz.</t>
  </si>
  <si>
    <t>Demontaža/izvlačenje komplet obstoječih električnih napeljav:
* vključno nadometni kanali,
* vključno s čiščenjem, nakladanjem in prenosom ruševin in odpada neposredno na prevozno sredstvo,
* odvoz ruševin in na stalno deponijo, vključno z vsemi stroški deponije in dajatvami ter s predpisano dokumentacijo o ravnanju z odpadki.
(komplet električne napeljave v stanovanju)</t>
  </si>
  <si>
    <t>Cev za montažo v omet:
* kjer ni možno uporabiti obstoječih cevi.</t>
  </si>
  <si>
    <t>Enojna ali dvojna stikala.</t>
  </si>
  <si>
    <t>Odstranitev notranje domofonske enote.</t>
  </si>
  <si>
    <r>
      <t xml:space="preserve">Notranja domofonska enota:
* analogna notranja prostoročna enota,
* nadometna izvedba,
</t>
    </r>
    <r>
      <rPr>
        <b/>
        <sz val="11"/>
        <rFont val="Verdana"/>
        <family val="2"/>
        <charset val="238"/>
      </rPr>
      <t>* kompatibilna z obstoječim domofonskim sistemom,</t>
    </r>
    <r>
      <rPr>
        <sz val="11"/>
        <rFont val="Verdana"/>
        <family val="2"/>
        <charset val="238"/>
      </rPr>
      <t xml:space="preserve">
* priklop in preizkus delovanja.</t>
    </r>
  </si>
  <si>
    <t>Dobava in montaža pokrovov stenskih in stropnih doz.</t>
  </si>
  <si>
    <t>3.10.</t>
  </si>
  <si>
    <t>Zaključek vseh priprav za stropna svetila z izolirnimi sponkami z vijaki.</t>
  </si>
  <si>
    <t>3.11.</t>
  </si>
  <si>
    <t>Struganje ali brušenje notranjih stenskih in stropnih površin:
* odstranitev obstoječih nanosov disperzijske barve in slikarske izravnave, oziroma dekorativnih reliefnih nanosov ("bavalit"),
* struganje do zdrave podlage,
* vključno čiščenje prahu in delcev po končani odstranitvi.
* odvoz odpadkov na stalno deponijo, vključno z vsemi stroški deponije in dajatvami ter s predpisano dokumentacijo o ravnanju z odpadki.
Obračun po površini dejansko odstranjenih obstoječih nanosov.
Količina ocenjena.</t>
  </si>
  <si>
    <t>Telekomunikacijski kabli.</t>
  </si>
  <si>
    <r>
      <t>Izdelava utorov v obstoječih masivnih (zidanih ali betonskih) stenah in stropovih:
* vključno predhodno zarisovanje,
*</t>
    </r>
    <r>
      <rPr>
        <b/>
        <sz val="11"/>
        <rFont val="Verdana"/>
        <family val="2"/>
        <charset val="238"/>
      </rPr>
      <t xml:space="preserve"> izdelava utorov s predhodnim zarezovanjem </t>
    </r>
    <r>
      <rPr>
        <sz val="11"/>
        <rFont val="Verdana"/>
        <family val="2"/>
        <charset val="238"/>
      </rPr>
      <t>(rezanje z brusilko z diamantno ploščo),
* rušenje predhodno zarezanega dela zidu,
* pazljiva izvedba v območju obstoječih instalacijskih vertikal,
* vključno s čiščenjem, nakladanjem in prenosom ruševin neposredno na prevozno sredstvo,
* odvoz ruševin na stalno deponijo, vključno z vsemi stroški deponije in dajatvami ter s predpisano dokumentacijo o ravnanju z odpadki.
Obračun po dolžini utorov. Točkovne razširitve (za doze ipd.) ne glede na dimenzije upoštevati v enotnih cenah.
Količina ocenjena.
(za nove razvode instalacij)</t>
    </r>
  </si>
  <si>
    <t>Skupaj A.+B.+C.+D. (brez DDV):</t>
  </si>
  <si>
    <t>Skupaj z upoštevanjem popusta brez DDV:</t>
  </si>
  <si>
    <t>Odstranitev stranišča:
* stoječa keramična straniščna školjka s talnim odtokom,
* nadometni izplakovalni kotliček iz umetnih mas, vključno priključna cev,
* deska s pokrovom.</t>
  </si>
  <si>
    <t>Kompletna izdelava, dobava in vgradnja predpriprave za merilno mesto za hladno vodo:
* premer dovodne cevi: DN 15 ali DN 20
* podometna izvedba merilnega mesta,
* vključno merilna garnitura za merjenje porabe vode,
* vključno podometni zaporni ventil DN 15 ali DN 20 za zaporo hladne vode v stanovanju,
* vključno vsa spremljajoča dela in material,
* vključno potrebno usklajevanje z upravnikom.</t>
  </si>
  <si>
    <t>Kompletna dobava in montaža stranišča, sestavljenega iz:
* WC školjke iz sanitarnega porcelana bele barve, talne izvedbe s talnim iztokom,
* polna sedežna deska s pokrovom in gumijastimi odbijači,
* nadometni 6 l  splakovalni kotliček za nizko vgradnjo iz umetnih mas, z dvostopenjskIm splakovanjem (6 l/3 l) in z izolacijo proti rosenju,
* kotni regulirni ventil DN 15 z gibko oplaščeno pletenico,
* vključno vse povezovalne in priključne cevi, rozete, pritrdilni, vezni in tesnilni material.</t>
  </si>
  <si>
    <t>Kompletna dobava in montaža rozet bele barve na radiatorske cevi različnih premerov za namestitev na preboje skozi tla.</t>
  </si>
  <si>
    <t>4.10.</t>
  </si>
  <si>
    <t>4.11.</t>
  </si>
  <si>
    <t>3.12.</t>
  </si>
  <si>
    <t>Kompletna vgradnja tuš kadi:
* pravokotna tuš kad 80 × 80 cm,
* zidanje podstavka z opeko ali s pregradnimi bloki iz penobetona po obodu tuš kadi višine do 10 cm,
* vključno vzidava tuš kadi.
V ceni upoštevati ves potreben material, prenose, pripravljalna in pospravljalna dela.</t>
  </si>
  <si>
    <r>
      <t xml:space="preserve">Kompletna dobava in polaganje notranjih talnih ploščic:
* notranje talne ploščice srednjega cenovnega razreda,
* velikost ploščic: </t>
    </r>
    <r>
      <rPr>
        <sz val="11"/>
        <rFont val="Verdana"/>
        <family val="2"/>
        <charset val="238"/>
      </rPr>
      <t>33,3 × 33,3 cm
* barva ploščic: po izboru naročnika,
* protizdrsne ploščice (R9),
* polno lepljene na pripravljeno podlago, vključno s poglobljenim fugiranjem,
* podlaga: cementni estrih,
* širina fug: 3 mm,
* stik s stensko oblogo zatesnjen s trajnoelastičnim kitom (za notranjo uporabo z dodatkom za preprečevanje nastanka plesni) v barvi fugirne mase,
* diagonalno polaganje.
Obračun po neto tlorisni obloženi površini.
(kopalnica)</t>
    </r>
  </si>
  <si>
    <r>
      <t xml:space="preserve">Vratno krilo:
* polno krilo, </t>
    </r>
    <r>
      <rPr>
        <b/>
        <sz val="11"/>
        <rFont val="Verdana"/>
        <family val="2"/>
        <charset val="238"/>
      </rPr>
      <t>klimatska kategorija A2</t>
    </r>
    <r>
      <rPr>
        <sz val="11"/>
        <rFont val="Verdana"/>
        <family val="2"/>
        <charset val="238"/>
      </rPr>
      <t xml:space="preserve">,
* vratno krilo </t>
    </r>
    <r>
      <rPr>
        <b/>
        <sz val="11"/>
        <rFont val="Verdana"/>
        <family val="2"/>
        <charset val="238"/>
      </rPr>
      <t>spodaj tovarniško impregnirano</t>
    </r>
    <r>
      <rPr>
        <sz val="11"/>
        <rFont val="Verdana"/>
        <family val="2"/>
        <charset val="238"/>
      </rPr>
      <t xml:space="preserve"> (zaščita proti vpijanju vlage - brez prirezovanja na objektu samem),
* izrez + dobava in vgradnja bele PVC </t>
    </r>
    <r>
      <rPr>
        <b/>
        <sz val="11"/>
        <rFont val="Verdana"/>
        <family val="2"/>
        <charset val="238"/>
      </rPr>
      <t>prezračevalne rešetke</t>
    </r>
    <r>
      <rPr>
        <sz val="11"/>
        <rFont val="Verdana"/>
        <family val="2"/>
        <charset val="238"/>
      </rPr>
      <t xml:space="preserve"> dimenzij ca. 90 × 450 mm,
* trojna nasadila,
* obdelava: lakirano s PU lakom v beli barvi,
* odpiranje: v kopalnico.
Kljuka:
* na obeh straneh, enoten ščit,
* kromirano oz. srebrne barve
Ključavnica:
* na notranji strani "metuljček", zunaj indikator zasedenosti.
Odbojnik:
</t>
    </r>
    <r>
      <rPr>
        <b/>
        <sz val="11"/>
        <rFont val="Verdana"/>
        <family val="2"/>
        <charset val="238"/>
      </rPr>
      <t>* stenski silikonski, bele barve,</t>
    </r>
    <r>
      <rPr>
        <sz val="11"/>
        <rFont val="Verdana"/>
        <family val="2"/>
        <charset val="238"/>
      </rPr>
      <t xml:space="preserve">
* po izboru naročnika.</t>
    </r>
  </si>
  <si>
    <t>Vratno krilo:
* polno krilo,
* trojna nasadila,
* obdelava: lakirano s PU lakom v beli barvi,
* odpiranje: v spalnico.
Kljuka:
* na obeh straneh, enoten ščit,
* kromirano oz. srebrne barve.
Ključavnica:
* za navaden ključ, vključno ključ.
Odbojnik:
* dobava in montaža talnega odbojnika rjave barve.</t>
  </si>
  <si>
    <t>Kompletna izdelava, dobava in vgradnja lesenih notranjih enokrilnih vrat v spalnico:
Velikost (zidarska mera): 90 × 205 cm.
Podboj:
* lesen vratni podboj širine ca. 12 cm, debelina stene ca. 35 cm,
* obojestransko prekrivne letve,
* obdelava: lakirano s PU lakom v beli barvi.</t>
  </si>
  <si>
    <t>Kompletna dobava in motaža tuš kadi, sestavljene iz:
* akrilne tuš kadi, bele barve, pravokotne oblike, dimenzij 80 × 80 cm,
* čim nižja vgradnja, z oblogo,
* odtočne garniture s sifonom,
* enoročne stenske mešalne armature za tuš, s stensko konzolo l = 600 mm s premičnim nastavkom, fleksibilno cevjo l = 1,5 m in tuš ročico z nastavljivim vodnim curkom,
* polkrožne tuš kabine iz kaljenega chincilla stekla, s snemljivimi vratnimi krili na krogličnih ležajih, z dvodelnimi vrati drsnimi vrati, višina kabine ca. 190 cm (ne sme biti višja od obloge s keramičnimi ploščicami),
* vključno vse povezovalne in priključne cevi, rozete, pritrdilni, vezni in tesnilni material.</t>
  </si>
  <si>
    <t>(n2) seznam in dokazila
(n5) dodatni pogoji in omejitve za:
* enoročno armaturo  komplet z ostalim priborom za tuš,
* tuš kad,
* vogalno tuš kabino.</t>
  </si>
  <si>
    <r>
      <t>Dobava in montaža nadometne razdelilne omarice v beli barvi:
* polna kovinska bela vrata,
* omarica za 24 modulov,
* glavno FID stikalo,
* instalacijski odklopniki za ločeno za moč in razsvetljavo za vsak prostor posebej, štedilnik v kuhinji, ...za stanovanje ca. 55 m</t>
    </r>
    <r>
      <rPr>
        <vertAlign val="superscript"/>
        <sz val="11"/>
        <rFont val="Verdana"/>
        <family val="2"/>
        <charset val="238"/>
      </rPr>
      <t>2</t>
    </r>
    <r>
      <rPr>
        <sz val="11"/>
        <rFont val="Verdana"/>
        <family val="2"/>
        <charset val="238"/>
      </rPr>
      <t>,
* kompletna oprema, vključno z drobnim veznim in pritrdilnim materialom, uvodnicam, vrstnimi sponkami, kabelskimi kanali ipd.
* vključno z označitvijo vseh instalacijskih odklopnikov,
* vključno z enopolno shemo na plastificiranem papirju: 1× vložena v omarico ter 1× predana naročniku.</t>
    </r>
  </si>
  <si>
    <t>Prenova praznega stanovanja št. 19 na naslovu Na okopih 2d v Celju</t>
  </si>
  <si>
    <t>Na okopih 2d, 3000 Celje</t>
  </si>
  <si>
    <t>1077-1468-19</t>
  </si>
  <si>
    <t>podstrešje</t>
  </si>
  <si>
    <t>ne</t>
  </si>
  <si>
    <t>1800 / prenova 1987</t>
  </si>
  <si>
    <t>Plan trade d.o.o.</t>
  </si>
  <si>
    <r>
      <t xml:space="preserve">Kompletna odstranitev obstoječih stropnih oblog v predvideni sestavi :
* ladijski opaž, pritrjen na leseno podkonstrukcijo, vključno z odstranitvijo pritrdil,
* parna zapora : PE folija,
* toplotna izolacija iz steklene volne, debelina sloja 15cm,
</t>
    </r>
    <r>
      <rPr>
        <b/>
        <sz val="11"/>
        <rFont val="Verdana"/>
        <family val="2"/>
        <charset val="238"/>
      </rPr>
      <t>* odstranitev samo v območju frčad in stropa izvedenega pod naklonom,</t>
    </r>
    <r>
      <rPr>
        <sz val="11"/>
        <rFont val="Verdana"/>
        <family val="2"/>
        <charset val="238"/>
      </rPr>
      <t xml:space="preserve">
* vključno s čiščenjem, nakladanjem in prenosom ruševin neposredno na prevozno sredstvo,
* odvoz ruševin na stalno deponijo, vključno z vsemi stroški deponije in dajatvami ter s predpisano dokumentacijo o ravnanju z odpadki.
Obračun po neto narisni površini odstranjenih oblog.</t>
    </r>
  </si>
  <si>
    <t>1.04.a.</t>
  </si>
  <si>
    <t>Talna obloga iz lamelnega hrastovega parketa:
* lamele dimenzij 10 × 10 do 16 × 16 cm,
* polno lepljen na podlago,
* podlaga: cementni estrih,
* vključno odstranitev veznega sredstva in nizkostenske obrobe.</t>
  </si>
  <si>
    <t>kopalnica in pralnica</t>
  </si>
  <si>
    <t>1.04.b.</t>
  </si>
  <si>
    <t>Rušenje tlaka v kopalnici in pralnici v predvideni sestavi:
* armiran cementni estrih, debeline do 6 cm,
* zvočna izolacija (stiropor), debeline do 2 cm,
* hidroizolacija z bitumenskim varilnim trakom,
* vključno s čiščenjem, sortiranjem po vrstah odpadkov, nakladanjem in prenosom ruševin neposredno na prevozno sredstvo,
* odvoz ruševin na stalno deponijo, vključno z vsemi stroški deponije in dajatvami ter s predpisano dokumentacijo o ravnanju z odpadki.
Obračun po tlorisni površini porušenega tlaka.</t>
  </si>
  <si>
    <r>
      <t>Prestavitev prehoda v kopalnico in kuhinjo (</t>
    </r>
    <r>
      <rPr>
        <sz val="11"/>
        <rFont val="Symbol"/>
        <family val="1"/>
        <charset val="2"/>
      </rPr>
      <t>D</t>
    </r>
    <r>
      <rPr>
        <sz val="11"/>
        <rFont val="Verdana"/>
        <family val="2"/>
        <charset val="238"/>
      </rPr>
      <t>=10cm) ; rušenje notranjih pregradnih sten:
* notranja zidana stena debeline do 20 cm.
* vključno predhodno zarisovanje, 
* rušenje s predhodnim zarezovanjem zaradi preprečitve poškodb malte preostalega dela zidu (rezanje z brusilko z diamantno ploščo, L=2,10m),
* rušenje predhodno zarezanega dela zidu,
* pazljiva izvedba v območju obstoječih instalacijskih vertikal,
* vključno s čiščenjem, sortiranjem po vrstah odpadkov, nakladanjem in prenosom ruševin neposredno na prevozno sredstvo,
* odvoz ruševin na stalno deponijo, vključno z vsemi stroški deponije in dajatvami ter s predpisano dokumentacijo o ravnanju z odpadki.
Obračun po neto površini porušenih sten.</t>
    </r>
  </si>
  <si>
    <t>Kompletna dobava in vgradnja montažnih opečnih preklad:
* zidarska višina vrat - kot obstoječe (upoštevati ob vgradnji preklad),
* prednapete opečne preklade nad novimi vratnimi odprtinami,
* preklada za opečno steno debeline 15 in 20 cm,
* vključno izdelava ležišča za preklado ter montaža preklade nanj s potrebnim veznim materialom.
Obračunska dolžina je zidarska mera vratne odprtine + 2 × 15 cm za ležišče preklade.
(prehod kuhinja - kopalnica in kuhinja - hodnik)</t>
  </si>
  <si>
    <t>Priprava špalete za vgradnjo vrat (razširitev vratnih odprtin): 
* notranja špaleta širine 15 do 20 cm.
* grobi izravnalni omet iz cementne malte (skladna s SIST EN 998-1) s predhodnim obrizgom,
* površine morajo biti ravne in pravokotne, pripravljene za vgradnjo vrat.
Obračun po dolžini špalete.</t>
  </si>
  <si>
    <t>Kompletno rušenje notranjih pregradnih sten:
* zidana pregradna stena debeline do 15 cm,
* pazljiva izvedba v območju obstoječih instalacijskih vertikal,
* vključno s čiščenjem, sortiranjem po vrstah odpadkov, nakladanjem in prenosom ruševin neposredno na prevozno sredstvo,
* odvoz ruševin na stalno deponijo, vključno z vsemi stroški deponije in dajatvami ter s predpisano dokumentacijo o ravnanju z odpadki.
Obračun po neto površini porušenih sten.
(pregradni steni med kopalnico in pralnico ter med hodnikom in sobo)</t>
  </si>
  <si>
    <t>1.09.</t>
  </si>
  <si>
    <t>1.10.</t>
  </si>
  <si>
    <t>Odstranitev vzidane kopalne kadi:
* kopalna kad 170/70 cm,
* vključno zidan podstavek h ≈ 60 cm in revizijska vratca.</t>
  </si>
  <si>
    <t>Odstranitev lesenih polnih vrat brez nadsvetlobe:
* zidarska mera: 60 oz. 90 × 205 cm,
* lesen podboj in leseno polno vratno krilo,
* odstranitev kompletnih vrat (podboj in krilo).</t>
  </si>
  <si>
    <t xml:space="preserve">Kompletna odstranitev lesenega strešnega okna v kopalnici:
* strešno okno dimenzij ca.  60 x 80cm,
* vključno z lesenim okvirjem. </t>
  </si>
  <si>
    <t>Odstranitev pohištva v stanovanju (omare s policami oz. predali, vključno z vrati omare):
* omara v predsobi skupnih dimenzij ca. 65 × 60 × 90 cm,
* omara v sobi skupnih dimenzij ca. 50 × 60 × 110 cm,
* omara v sobi skupnih dimenzij ca. 100 × 60 × 230 cm.</t>
  </si>
  <si>
    <t>Odstranitev notranjih PVC okenskih polic:
* PVC okenske police globine do 20cm.
Obračun po dolžini odstranjenih polic.</t>
  </si>
  <si>
    <t>Obzidava ob vratnih odprtinah v (prestavitev vrat za 10cm):
* širina sten 15cm in 20cm,
* zidanje notranjih nenosilnih zidov z opečnimi pregradnimi bloki s podaljšano cementno malto,
* zidanje s pregradnimi bloki debeline 15cm in 20cm,
* vključno dobava in izdelava malte za zidanje,
* zidanje od AB plošče,
* vključno sidranje v obstoječe zidove (zidarske povezave ali sidra iz nerjavečega jekla na stikih z obstoječimi zidovi),
* vključno vsi potrebni prenosi, pripravljalna in pospravljalna dela.
Obračun po površini.</t>
  </si>
  <si>
    <t xml:space="preserve">Zazidava obstoječih prebojev za zračnik v pralnici:
* preboj dimenzij ca. 10x20 cm v steni debeline 10 do 20 cm,
* zazidava z opeko in podaljšano cementno malto ali ploščo iz porobetona ter lepilom,
* za preprečitev razpok na stiku se še pred slikarsko izravnavo vgradi rabic mreža v svežo lepilno malto.
</t>
  </si>
  <si>
    <r>
      <t xml:space="preserve">Ukinitev - zazidava obstoječih dimniških priključkov v sobi :
* zrakotesna, požarno varna in dimnotesna izvedba,
* vključno predhodna odstranitev rozete in dimniških vrat dim. 250x400mm,
</t>
    </r>
    <r>
      <rPr>
        <b/>
        <sz val="11"/>
        <rFont val="Verdana"/>
        <family val="2"/>
        <charset val="238"/>
      </rPr>
      <t>* vključno pregled pristojne dimnikarske službe ter potrdilo o tesnitvi.</t>
    </r>
  </si>
  <si>
    <r>
      <t xml:space="preserve">Zazidava obstoječega priključka na dimnik v pralnici:
* zrakotesna, požarno varna in dimotesna izvedba,
</t>
    </r>
    <r>
      <rPr>
        <b/>
        <sz val="11"/>
        <rFont val="Verdana"/>
        <family val="2"/>
        <charset val="238"/>
      </rPr>
      <t>* vključno pregled dimnikarske službe ter potrdilo o tesnitvi.</t>
    </r>
  </si>
  <si>
    <t>(n4)
kot npr.
Gorenje CITY 3S ali enakovredno po tehničnih lastnostih, dimenziji, barvi in teksturi</t>
  </si>
  <si>
    <t>Kompletna dobava in polaganje notranjih stenskih ploščic:
* notranje stenske ploščice srednjega cenovnega razreda,
* velikost 20 × 40 cm,
* barva ploščic : po izboru naročnika,
* polno lepljene na pripravljeno podlago, vključno s poglobljenim fugiranjem,
* podlaga: ometane stene, s katerih so bile predhodno odstranjene stare stenske ploščice,
* širina fug: 3 mm,
* vogalni stiki zatesnjeni s trajnoelastičnim kitom (za notranjo uporabo z dodatkom za preprečevanje nastanka plesni) v barvi fugirne mase,
* pravokotno polaganje po polagalnem načrtu oz. navodilih naročnika.
Obračun po neto narisni obloženi površini.
(kopalnica)</t>
  </si>
  <si>
    <t>(n4)
kot npr.
Gorenje CITY 42S in CITY 42 ali enakovredno po tehničnih lastnostih, dimenziji, barvi in teksturi</t>
  </si>
  <si>
    <t>1.03.a.</t>
  </si>
  <si>
    <t>Izravnava ohranjenega obstoječega plavajočega estriha :
* lokalna sanacija poškodb površine obstoječega estriha z ustrezno sanacijsko malto (dobava in vgradnja po navodilih in ob uporabi sistemskih komponent izbranega dobavitelja), z zagladitvijo v ravnini obstoječega estriha,
* predhodno čiščenje površine ter odstranitev vseh nevezanih delcev, 
* "šivanje" stika staro/novo (zajeto v postavki 3.03.).
* z zagladitvijo po celotni površini z nanosom debeloslojne izravnave in v zahtevani ravnosti kot podlaga za polaganje finalnih talnih oblog,
Zahteva glede ravnosti pred polaganjem talne obloge: odstopanja manjša od 3mm/1 m.
Obračun po neto tlorisni površini estriha.
(hodnik, sobi in kuhinja)</t>
  </si>
  <si>
    <t>Kompletna izvedba tesnenja stika PVC oken s stropom, stenami in policami:
* tesnenje na notranji in zunanji strani,
* čiščenje podlage,
* tesnenje stika med profilom in stenami poliuretanskim kitom (na zunanji stani s PU trajnoelastičnim kitom za zunanjo uporabo), vključno predhodni predpremaz.</t>
  </si>
  <si>
    <t>Kompletna izdelava, dobava in vgradnja novih notranjih okenskih polic:
* bele PVC okenske police "¬" oblike,
* globine do 20 cm (globino preveriti pred dobavo in vgradnjo polic),
* polno lepljene na predhodno očiščeno in ravno podlago,
* vključno čelni standardni čelni zaključki.
Obračun po dolžini polic.</t>
  </si>
  <si>
    <r>
      <t>Kompletna izdelava, dobava in montaža strešnega okna :
Zahteve za strešna okna:
* toplotna prehodnost stekla U</t>
    </r>
    <r>
      <rPr>
        <vertAlign val="subscript"/>
        <sz val="11"/>
        <rFont val="Verdana"/>
        <family val="2"/>
        <charset val="238"/>
      </rPr>
      <t>stekla</t>
    </r>
    <r>
      <rPr>
        <sz val="11"/>
        <rFont val="Verdana"/>
        <family val="2"/>
        <charset val="238"/>
      </rPr>
      <t xml:space="preserve"> ≤ 0,7 W/m</t>
    </r>
    <r>
      <rPr>
        <vertAlign val="superscript"/>
        <sz val="11"/>
        <rFont val="Verdana"/>
        <family val="2"/>
        <charset val="238"/>
      </rPr>
      <t>2</t>
    </r>
    <r>
      <rPr>
        <sz val="11"/>
        <rFont val="Verdana"/>
        <family val="2"/>
        <charset val="238"/>
      </rPr>
      <t>K,
* toplotna prehodnost okna U</t>
    </r>
    <r>
      <rPr>
        <vertAlign val="subscript"/>
        <sz val="11"/>
        <rFont val="Verdana"/>
        <family val="2"/>
        <charset val="238"/>
      </rPr>
      <t>w</t>
    </r>
    <r>
      <rPr>
        <sz val="11"/>
        <rFont val="Verdana"/>
        <family val="2"/>
        <charset val="238"/>
      </rPr>
      <t xml:space="preserve"> ≤ 1,0 W/m</t>
    </r>
    <r>
      <rPr>
        <vertAlign val="superscript"/>
        <sz val="11"/>
        <rFont val="Verdana"/>
        <family val="2"/>
        <charset val="238"/>
      </rPr>
      <t>2</t>
    </r>
    <r>
      <rPr>
        <sz val="11"/>
        <rFont val="Verdana"/>
        <family val="2"/>
        <charset val="238"/>
      </rPr>
      <t xml:space="preserve">K,
* prepustnost sončnega sevanja g=53%,
* prepustnost za svetlobo </t>
    </r>
    <r>
      <rPr>
        <sz val="11"/>
        <rFont val="Symbol"/>
        <family val="1"/>
        <charset val="2"/>
      </rPr>
      <t>T</t>
    </r>
    <r>
      <rPr>
        <vertAlign val="subscript"/>
        <sz val="11"/>
        <rFont val="Verdana"/>
        <family val="2"/>
        <charset val="238"/>
      </rPr>
      <t>v</t>
    </r>
    <r>
      <rPr>
        <sz val="11"/>
        <rFont val="Verdana"/>
        <family val="2"/>
        <charset val="238"/>
      </rPr>
      <t>=70% ,
* zrakotesnost: razred najmanj 3 po SIST EN 12207,
* vodotesnost: razred najmanj 7A po SIST EN 12208,
* zvočna izolativnost (Rw): najmanj 35 dB.</t>
    </r>
  </si>
  <si>
    <t>Kompletna izdelava, dobava in vgradnja notranjih enokrilnih vrat v kopalnico:
Velikost (zidarska mera): 90 × 205 cm.
Podboj:
* lesen vratni podboj za debelino stene do 15 cm,
* obojestransko prekrivne letve (v kopalnici montaža po stenski keramiki),
* obdelava: lakirano s PU lakom v beli barvi.</t>
  </si>
  <si>
    <t>Kompletna izdelava, dobava in vgradnja zastekljenih lesenih notranjih enokrilnih vrat (vrata v kuhinjo iz hodnika):
Velikost (zidarska mera): 90 × 205 cm.
Podboj:
* lesen vratni podboj za steno debeline 20 cm,
* obojestransko prekrivne letve,
* obdelava: lakirano s PU lakom v beli barvi.</t>
  </si>
  <si>
    <t>Kompletna izdelava, dobava in vgradnja lesenih notranjih enokrilnih vrat v sobo (iz kuhinje):
Velikost (zidarska mera): 90 × 205 cm.
Podboj:
* lesen vratni podboj za steno debeline 20 cm,
* obojestransko prekrivne letve,
* obdelava: lakirano s PU lakom v beli barvi.</t>
  </si>
  <si>
    <t>Vratno krilo:
* polno krilo,
* trojna nasadila,
* obdelava: lakirano s PU lakom v beli barvi,
* odpiranje: v sobo.
Kljuka:
* na obeh straneh, enoten ščit,
* kromirano oz. srebrne barve.
Ključavnica:
* za navaden ključ, vključno ključ.
Odbojnik:
* dobava in montaža talnega odbojnika rjave barve.</t>
  </si>
  <si>
    <t>Vratno krilo:
* krilo z zasteklitvijo dimenzij 50 × 110 cm,
* zasteklitev: kaljeno steklo, d = 6 mm, prosojno in ne prozorno, bele barve,
* trojna nasadila,
* obdelava: lakirano s PU lakom v beli barvi,
* odpiranje: na hodnik.
Kljuka:
* na obeh straneh, enoten ščit,
* kromirano oz. srebrne barve.
Ključavnica:
* za navaden ključ, vključno ključ.
Odbojnik:
* dobava in montaža talnega odbojnika rjave barve.</t>
  </si>
  <si>
    <t>(n2) seznam in dokazila za komplet za drsna vrata (vtopni ročaj in tulec)</t>
  </si>
  <si>
    <r>
      <t>Pleskanje plinskih cevi:
* cevi zunanjega premera od 30 mm,
* čiščenje in brušenje podlage,
* kompletna izvedba osnovne protikorozijske zaščite,
* izvedba prekrivnega premaza v predpisani</t>
    </r>
    <r>
      <rPr>
        <u/>
        <sz val="11"/>
        <rFont val="Verdana"/>
        <family val="2"/>
        <charset val="238"/>
      </rPr>
      <t xml:space="preserve"> rumeni barv</t>
    </r>
    <r>
      <rPr>
        <sz val="11"/>
        <rFont val="Verdana"/>
        <family val="2"/>
        <charset val="238"/>
      </rPr>
      <t>i.
Obračun po dolžini cevi, ne glede na njen premer.</t>
    </r>
  </si>
  <si>
    <t>(n2) seznam in dokazila za:
* mavčnokartonske plošče,
* kovinska podkonstrukcija,
* kamena volna.</t>
  </si>
  <si>
    <t>(n2) seznam in dokazila za:
* mavčnokartonske plošče,
* kovinska podkonstrukcija.</t>
  </si>
  <si>
    <t>6.03.</t>
  </si>
  <si>
    <t>2.11.</t>
  </si>
  <si>
    <t>KROVSKA IN KLEPARSKA DELA</t>
  </si>
  <si>
    <t>Kompletna izvedba popravila strešne kritine na mestu prehoda novega dimnika:
* dimniška obroba je sestavni del dobave v sklopu dimnika (glej popis strojnih instalacij),
* upoštevati navezavo obstoječe strešne kritine na dimniško obrobo,
* ponudnik sam na osnovi ogleda obstoječega stanja določi obseg del in dobave materiala,
* izvedba mora biti skladna s pravili stroke, zagotovljeno mora biti tesnjenje, izbrani materiali morajo biti kompatibilni z obstoječimi,
* poseg na strehi izvede izvajalec, ki ga določi upravnik objekta.</t>
  </si>
  <si>
    <t>Sodelovanje z upravnikom:
* zagotovitev dostopa na streho,
* prevzem po izvedenih delih.</t>
  </si>
  <si>
    <t>KROVSKA IN KLEPARSKA DELA SKUPAJ:</t>
  </si>
  <si>
    <t>TESARSKA DELA SKUPAJ:</t>
  </si>
  <si>
    <t>6.04.</t>
  </si>
  <si>
    <t>6.05.</t>
  </si>
  <si>
    <t>6.06.</t>
  </si>
  <si>
    <t>Rezanje cementnega estriha na stiku med delom tlaka, ki se poruši in tistim, ki ostane:
* armiran cementni estrih ocenjene debeline do 6 cm.
(pas za razvod radiatorskega ogrevanja)</t>
  </si>
  <si>
    <t>1.11.</t>
  </si>
  <si>
    <t>1.12.</t>
  </si>
  <si>
    <t>1.13.</t>
  </si>
  <si>
    <t>1.13.a.</t>
  </si>
  <si>
    <t>Plavajoči estrih v kopalnici:
* obdelava površine: zaglajeno kot podlaga za nanos tesnilne malte,
* v minimalnem padcu proti talnemu odtoku.</t>
  </si>
  <si>
    <t>Ojačanje ("šivanje") spoja starega in novega estriha (nov razvod cevi radiatorskega ogrevanja in na mestih sond):
* zareze na ca. 20 cm pravokotno na stik v dolžini 10 - 15 cm,
* vlaganje kovinske armature 2,5 × 100 mm v zareze,
* zalivanje zarez z epoksidno smolo,
* po potrebi naknadno zalivanje nastalih razpok vzdolž spoja z epoksidno smolo.
Obračun po dolžini spoja stari/novi estrih.</t>
  </si>
  <si>
    <t>B.8.</t>
  </si>
  <si>
    <t>KROVSKO-KLEPARSKA DELA</t>
  </si>
  <si>
    <t>B.9.</t>
  </si>
  <si>
    <t>Izpraznitev in čiščenje kletne shrambe:
* shramba površine ca. 3,0 m2,
* ocenjena poraba časa za izpraznitev: 2 uri,
* vključno s čiščenjem, nakladanjem in prenosom odpadkov neposredno na prevozno sredstvo,
* odvoz odpadkov na stalno deponijo, vključno z vsemi stroški deponije in dajatvami ter s predpisano dokumentacijo o ravnanju z odpadki.</t>
  </si>
  <si>
    <t>Kompletna dobava in montaža obešanke za kletno shrambo:
* standardna obešanka,
* 3 ključi,
* obesek z napisom.</t>
  </si>
  <si>
    <t>8.01.</t>
  </si>
  <si>
    <t>8.02.</t>
  </si>
  <si>
    <t>8.03.</t>
  </si>
  <si>
    <t>9.01.</t>
  </si>
  <si>
    <t>9.02.</t>
  </si>
  <si>
    <t>9.03.</t>
  </si>
  <si>
    <t>9.04.</t>
  </si>
  <si>
    <t>9.05.</t>
  </si>
  <si>
    <t>9.06.</t>
  </si>
  <si>
    <t>Slikarska izravnava notranjih stenskih površin:
* na mestih odstranjenih obstoječih nanosov barve in izravnave,
* na mestih novega stenskega ometa, kjer ni predvidena stenska keramika,
* lokalno popravilo/zapolnitev izvrtanih lukenj,
* odstranitev prahu s sesanjem ali ometanjem,
* premaz z akrilno emulzijo,
* 2× nanos notranje tankoslojne izravnalne mase s sprotnim glajenjem ter fino brušenje obeh slojev.
V enotnih cenah upoštevati:
* potrebne delovne odre ali lestve.</t>
  </si>
  <si>
    <t xml:space="preserve">Slikarska izravnava notranjih stenskih in stropnih površin:
V enotnih cenah upoštevati:
* potrebne delovne odre ali lestve.
</t>
  </si>
  <si>
    <t>Slikarska izravnava notranjih stenskih površin:
* nova suhomontažna stena - mavčnokartonska obloga,
* odstranitev prahu s sesanjem ali ometanjem,
* bandažiranje stikov in kitanje (obdelava do stopnje Q2),
* 2× nanos notranje tankoslojne izravnalne mase s sprotnim glajenjem ter fino brušenje obeh slojev.</t>
  </si>
  <si>
    <t>Slikarska izravnava notranjih stropnih površin:
* nova mavčnokartonska obloga,
* odstranitev prahu s sesanjem ali ometanjem,
* bandažiranje stikov in kitanje (obdelava do stopnje Q2),
* 2× nanos notranje tankoslojne izravnalne mase s sprotnim glajenjem ter fino brušenje obeh slojev,
* višina stropov: 1,30 m do 2,65 m.</t>
  </si>
  <si>
    <t>5.01.c.</t>
  </si>
  <si>
    <t>Slikanje notranjih stropov :
* podlaga: nova tankoslojna izravnalna masa, fino pobrušena površina,
* višina stropov: 1,30 m do 2,65 m,
* premaz z akrilno emulzijo,
* 2× slikanje z belo disperzijsko barvo.</t>
  </si>
  <si>
    <t>5.07.</t>
  </si>
  <si>
    <t>Odstranitev prezračevalne rešetke premera do 15 cm.
(pralnica)</t>
  </si>
  <si>
    <t>Odstranitev radiatorjev :
* jeklen členast radiator dimenzij : 900mm x 600mm (soba), 
* jeklen členast radiator dimenzij : 700mm x 600mm (kuhinja), 
* jeklen členast radiator dimenzij : 1.200mm x 600mm (soba), 
* jeklen členast radiator dimenzij : 500mm x 900mm (kopalnica), 
* stenska montaža,
* vključno prenosi, prevoz na deponijo.</t>
  </si>
  <si>
    <t>Odstranitev radiatorskih cevi:
* cevi zunanjega premera do 30 mm,
* vgrajene nadometno.</t>
  </si>
  <si>
    <t>Demontaža, odstranitev obstoječega plinskega trošila in pripadajočega odvoda dimnih plinov.
Vključno vse potrebne demontaže priključkov.</t>
  </si>
  <si>
    <t>Odstranitev plinskih cevi:
* cevi zunanjega premera do 30 mm,
* vgrajene nadometno.</t>
  </si>
  <si>
    <t>Odstranitev kompletnega umivalnika:
* keramični umivalnik dimenzij ~ 60 × 50 cm,
* vključno odtočni ventil, sifon in priključne cevi.</t>
  </si>
  <si>
    <t>1.01.m.</t>
  </si>
  <si>
    <t>Kompletna dobava in vgradnja lovilca nesnage z izvlečno inox mrežico.</t>
  </si>
  <si>
    <t xml:space="preserve">Kompletna dobava in vgradnja magnetnega nevtralizatorja vodnega kamna. </t>
  </si>
  <si>
    <t>Izpraznitev sistema ogrevanja in po končani montaži ponovno polnjenje z odzračevanjem ali zamrzovanje priključkov.</t>
  </si>
  <si>
    <t>Kompletno vse potrebne manjše prilagoditve instalacij za nov plinski grelnik in priklopi:
* topla in hladna voda,
* ogrevanje,
* odvod kondenzata,
ter po potrebi cevni, potrošni, montažni in tesnilni material.</t>
  </si>
  <si>
    <t>4.07.</t>
  </si>
  <si>
    <t>4.08.</t>
  </si>
  <si>
    <t>Radiatorska termostatska glava za vgradnjo na termostatske radiatorske ventile, z možnostja blokiranja in omejitve temperature, s plinskim polnjenjem, skladna z EN215-1.</t>
  </si>
  <si>
    <t>4.09.</t>
  </si>
  <si>
    <t>Bakrena cev, izdelana po DIN 1786, komplet z oblikovnimi kosi, spojnim materialom, toplotno izolacijo, izdelano iz umetnega vulkanizirane sintetičnega kavčuka z zaprto celično strukturo, ki ima toplotno prevodnost l£ 0,035 W/mK, debeline enake notranjemu premeru cevi ter materialom za utrditev.</t>
  </si>
  <si>
    <t>Ø 12 × 1</t>
  </si>
  <si>
    <t>Ø 15 × 1</t>
  </si>
  <si>
    <t>C.6.</t>
  </si>
  <si>
    <t>PLIN</t>
  </si>
  <si>
    <t>Zamenjava ventila za plin v kuhinji:
* nov krogelni ventil in čep,
* vključno zapiranje plina, praznjenje instalacije ter tlačni preizkus po dokončanih delih.</t>
  </si>
  <si>
    <t>Sodelovanje z Energetiko Celje:
* odpiranje/zapiranje plina,
* pregled izvedenih del,
* puščanje instalacije v pogon,
* strošek dobave plina plača naročnik.</t>
  </si>
  <si>
    <t>Kompletno vse potrebne manjše prilagoditve za nov plinski grelnik in priklop ter po potrebi cevni, potrošni, montažni in tesnilni material.</t>
  </si>
  <si>
    <t>Preizkus tesnosti plinske instalacije, vključno s podpisanim zapisnikom.</t>
  </si>
  <si>
    <t>PLIN SKUPAJ:</t>
  </si>
  <si>
    <t>C.7.</t>
  </si>
  <si>
    <t>KOMBINIRANI PLINSKI GRELNIK, DIMNIK</t>
  </si>
  <si>
    <t>Opomba:</t>
  </si>
  <si>
    <t>Od 1.1.2017 dalje se uporablja Zakon o dimnikarskih storitvah (U.l. RS št. 68/16, ki v 18. členu določa, da dimnikarsko službo izbere lastnik nepremičnine oz. upravnik.
Upoštevajte, da je s strani naročnika izbrana dimnikarska služba na območju Mestne občine Celje podjetje "Celjski dimnikarji d.o.o.".</t>
  </si>
  <si>
    <t>Zagon plinskega grelnika s strani pooblaščenega serviserja, vključno z zapisnikom in kontrolnimi meritvami emisij ter morebitnimi potrebnimi nastavitvami.</t>
  </si>
  <si>
    <t>Drobni material, pripravljalna dela in transportni stroški.</t>
  </si>
  <si>
    <r>
      <t xml:space="preserve">Izvedba strokovnega pregleda s strani naročnika izbrane pristojne dimnikarske službe:
* prvi pregled kurilne naprave, dimnih vodov in dovoda zgorevalnega zraka,
* po potrebi odprava pomanjkljivosti do pridobitve ustreznega mnenja,
* vključno "poročilo o prvem pregledu za vpis v evidenco".
Izvajalec mora dimnikarski službi ob naročilu navesti naslednje podatke (ki morajo biti zapisani tudi v izdanem poročilu):
* lastnik stanovanja (in kurilne naprave): Nepremičnine Celje d.o.o.,
* ime in priimek vsakokratnega najemnika,
* vsakokratne točne podatke o lokaciji vgradnje: naslov s hišno številko, številko dela stavbe (in številko stanovanja, če se razlikuje od številke dela stavbe).
</t>
    </r>
    <r>
      <rPr>
        <b/>
        <sz val="11"/>
        <rFont val="Verdana"/>
        <family val="2"/>
        <charset val="238"/>
      </rPr>
      <t>* naziv in naslov upravnika večstanovanjske stavbe, ki ga mora dimnikarska služba obvestiti o zamenjavi male kurilne naprave.</t>
    </r>
  </si>
  <si>
    <t>KOMBINIRANI PLINSKI GRELNIK, DIMNIK SKUPAJ:</t>
  </si>
  <si>
    <t>Priklop naprav (plinski grelnik).</t>
  </si>
  <si>
    <t>Povezava med plinskim grelnikom in sobnim termostatom po specifikaciji proizvajalca plinskega grelnika.</t>
  </si>
  <si>
    <r>
      <t xml:space="preserve">Plafonjera </t>
    </r>
    <r>
      <rPr>
        <sz val="11"/>
        <rFont val="Symbol"/>
        <family val="1"/>
        <charset val="2"/>
      </rPr>
      <t>f</t>
    </r>
    <r>
      <rPr>
        <sz val="11"/>
        <rFont val="Verdana"/>
        <family val="2"/>
        <charset val="238"/>
      </rPr>
      <t xml:space="preserve"> ~ 30 cm:
* za vgradnjo energijsko varčnih sijalk,
* svetlobna moč &gt; 700 lm,
* vključno varčne sijalke.
(hodnik)</t>
    </r>
  </si>
  <si>
    <t>8.04.</t>
  </si>
  <si>
    <t>8.05.</t>
  </si>
  <si>
    <t>(n2) seznam in dokazila za opečne pregradne bloke</t>
  </si>
  <si>
    <t>Zidanje pregradnih sten (nova stena v kopalnici) :
* zidanje notranjih nenosilnih zidov z opečnimi pregradnimi bloki s podaljšano cementno malto,
* zidanje s pregradnimi bloki debeline 12 cm,
* stena dolžine 0,80m in višine ca. 2,20m,
* vključno dobava in izdelava malte za zidanje,
* zidanje od AB plošče,
* vključno sidranje v obstoječe zidove (zidarske povezave ali sidra iz nerjavečega jekla na stikih z obstoječimi zidovi),
* vključno vsi potrebni prenosi, pripravljalna in pospravljalna dela.
Obračun po površini.</t>
  </si>
  <si>
    <t>Omet na mestih odstranjene keramike v kopalnici in v kuhinji.
Podlaga : obstoječe predhodno očiščene stene.</t>
  </si>
  <si>
    <t>Stenski omet nove pregradne stene v kopalnici.</t>
  </si>
  <si>
    <t>Stenski omet:
Grobi in fini notranji omet na zidane stene z grobo in fino cementno apneno malto (skladno s SIST EN 998-1) s predhodnim cementnim obrizgom z r.c.m 1:3 na očiščeno podlago.
Skupna debelina do 2 cm. Debelina in število nanosov skladno z navodili dobavitelja ometa. Vsi sloji in sestavine od istega dobavitelja.
V ceni upoštevati:
* predhodno odpraševanje in vlaženje površine,
* ometavanje manjših površin.
Obračun po neto ometani površini.</t>
  </si>
  <si>
    <t>2.05.a.</t>
  </si>
  <si>
    <t>2.05.b.</t>
  </si>
  <si>
    <t>2.12.</t>
  </si>
  <si>
    <r>
      <t>Kompletna izdelava in dobava plavajočega hitrovezočega in hitrosušečega estriha na mestu odstranjenega v kopalnici:
* debelina: do 8 cm,
* trdnostni razred C16/20,
* z zagladitvijo kot podlaga za nanos tesnilne malte in v zahtevani ravnosti,
* vključno armiranje s PP vlakni (ca. 1 kg/m3),
* vključno dilatacijski trak 1 cm ob stenah,
* sloj za izboljšanje izolacije pred udarnim zvokom: DLw ≥ 20 dB, SD ≈ 70 MN/m</t>
    </r>
    <r>
      <rPr>
        <vertAlign val="superscript"/>
        <sz val="11"/>
        <rFont val="Verdana"/>
        <family val="2"/>
        <charset val="238"/>
      </rPr>
      <t>3</t>
    </r>
    <r>
      <rPr>
        <sz val="11"/>
        <rFont val="Verdana"/>
        <family val="2"/>
        <charset val="238"/>
      </rPr>
      <t>: penasta folija (položena na preklope, tudi preko vseh instalacij) z zaprto celično strukturo, neobčutljiva na vlago, d = 2 × 5 mm.
Obračun po neto tlorisni površini estriha.</t>
    </r>
  </si>
  <si>
    <r>
      <t xml:space="preserve">Kompletna dobava in vgradnja finalne obloge tlaka s hrastovim lamelnim parketom:
* kvadratne lamele velikosti med 10×10 cm in 16×16 cm,
* debelina 10 mm,
* vrsta lesa: hrast,
* predhodna izravnava lokalnih nepravilnosti v podlagi ter neravnosti (&gt; 3 mm / 1 m),
* lakiranje celotne površine parketa s temeljnim in pokrivnim lakom; zadnji sloj po montaži stenskih zaključnih letev,
</t>
    </r>
    <r>
      <rPr>
        <b/>
        <sz val="11"/>
        <rFont val="Verdana"/>
        <family val="2"/>
        <charset val="238"/>
      </rPr>
      <t>* vrsta laka : poliuretanski lak na vodni osnovi, odporen proti obrabi in abraziji, barvni odtenek: mat,</t>
    </r>
    <r>
      <rPr>
        <sz val="11"/>
        <rFont val="Verdana"/>
        <family val="2"/>
        <charset val="238"/>
      </rPr>
      <t xml:space="preserve">
* vključno nizkostenske zaključne letve.
Obračun po neto tlorisni obloženi površini.
(hodnik, sobi in kuhinja)</t>
    </r>
  </si>
  <si>
    <r>
      <t xml:space="preserve">Kompletna izdelava, dobava in vgradnja suhomontažne pregradne stene:
* tipska sistemska suhomontažna pregradna stena z enojno kovinsko podkonstrukcija ter obojestransko dvoslojno oblogo iz mavčnokartonskih plošč,
* vmes izolacijski sloj d = 50 mm iz plošč iz kamene volne z izboljšanimi zvočnoabsorbcijskimi karakteristikami (specifična teža ≥ 100 kg/m3),
* </t>
    </r>
    <r>
      <rPr>
        <b/>
        <sz val="11"/>
        <rFont val="Verdana"/>
        <family val="2"/>
        <charset val="238"/>
      </rPr>
      <t>d</t>
    </r>
    <r>
      <rPr>
        <b/>
        <vertAlign val="subscript"/>
        <sz val="11"/>
        <rFont val="Verdana"/>
        <family val="2"/>
        <charset val="238"/>
      </rPr>
      <t>stene</t>
    </r>
    <r>
      <rPr>
        <b/>
        <sz val="11"/>
        <rFont val="Verdana"/>
        <family val="2"/>
        <charset val="238"/>
      </rPr>
      <t xml:space="preserve"> = 15 cm</t>
    </r>
    <r>
      <rPr>
        <sz val="11"/>
        <rFont val="Verdana"/>
        <family val="2"/>
        <charset val="238"/>
      </rPr>
      <t xml:space="preserve"> (2,5cm+10cm+2,5cm), 
* obloga: 2 × 12,5 mm (obojestransko),
* mavčnokartonske plošče tip DFH2IR, d = 12,5 mm, izdelane po SIST EN 520,
* enojna kovinska podkonstrukcija izdelana po SIST EN 14195,
* vključno vsi potrebni izrezi za razne instalacije,
* vključno izdelava špalet ter bandažiranje stikov in vogalov (obdelava do stopnje Q2),
* vključno sistemske rešitve priključkov na masivne stene, T spojev in vogalov,
* vključno ves potreben material ter storitve po specifikaciji dobavitelja sistema suhomontažnih pregradnih sten.
Obračun po pravilih Obrtne zbornice Slovenije – sekcija gradbincev – odbor izvajalcev suhomontažnih del (Suhomontažna gradnja - standardizirani opisi in normativi).
Obračunska količina je celotna razvita narisna površina stene brez odbitkov za vrata.</t>
    </r>
  </si>
  <si>
    <r>
      <t>Doplačilo k poziciji 6.02. za ojačitev stene za vgradnjo drsnih vrat in  vgradne kasete drsnih vrat :
* d</t>
    </r>
    <r>
      <rPr>
        <vertAlign val="subscript"/>
        <sz val="11"/>
        <rFont val="Verdana"/>
        <family val="2"/>
        <charset val="238"/>
      </rPr>
      <t>stene</t>
    </r>
    <r>
      <rPr>
        <sz val="11"/>
        <rFont val="Verdana"/>
        <family val="2"/>
        <charset val="238"/>
      </rPr>
      <t xml:space="preserve"> = 15 cm,
* izdelane po specifikaciji dobavitelja sistema suhomontažnih pregradnih sten,
* podkonstrukcija za vratne podboje : ojačitveni profili UA 50 / 40 / 2 mm
* vključno s kotniki za pritrditev UA-profilov / stenski C-profili + stenski U-profili 50 mm,
* zidarska mera vrat: 90 × 205 cm,
* globina utora za odpiranje drsnih vrat : 90 cm,
* vključno bandažiranje stikov in vogalov (obdelava do stopnje Q2).</t>
    </r>
  </si>
  <si>
    <t>Kompletna dobava in vgradnja "kasete" (t.j. kovinskega vgradnega podboja za drsna vrata) za vrata iz hodnika v spalnico:
* kaseta za drsna vrata s svetlo mero odprtine 80 × 200 cm,
* izvedba kasete za vgradnjo v suhomontažne stene z mavčnokartonsko oblogo,
* izdelana iz pocinkane pločevine,
* kaseta v območju prehoda spodaj nima (vidnih) vodil.</t>
  </si>
  <si>
    <t>6.07.</t>
  </si>
  <si>
    <t>6.08.</t>
  </si>
  <si>
    <r>
      <t>Kompletna izdelava, dobava in vgradnja notranjih drsnih vrat (vrata v sobo - hodnik):
Velikost (</t>
    </r>
    <r>
      <rPr>
        <u/>
        <sz val="11"/>
        <rFont val="Verdana"/>
        <family val="2"/>
        <charset val="238"/>
      </rPr>
      <t>svetla</t>
    </r>
    <r>
      <rPr>
        <sz val="11"/>
        <rFont val="Verdana"/>
        <family val="2"/>
        <charset val="238"/>
      </rPr>
      <t xml:space="preserve"> mera): 80 × 200 cm.
Podboj:
* lesen vratni podboj za debelino stene 15 cm,
* obojestransko prekrivne letve,
* obdelava: lakirano s PU lakom v beli barvi.</t>
    </r>
  </si>
  <si>
    <r>
      <t xml:space="preserve">Slikanje na novo izravnanih notranjih sten s pralno barvo:
* podlaga: nova tankoslojna izravnalna masa, fino pobrušena površina,
* 2× slikanje z belo </t>
    </r>
    <r>
      <rPr>
        <u/>
        <sz val="11"/>
        <rFont val="Verdana"/>
        <family val="2"/>
        <charset val="238"/>
      </rPr>
      <t>pralno</t>
    </r>
    <r>
      <rPr>
        <sz val="11"/>
        <rFont val="Verdana"/>
        <family val="2"/>
        <charset val="238"/>
      </rPr>
      <t xml:space="preserve"> barvo,
* barva z odpornostjo na mokro drgnjenje razreda 2 po SIST EN 13300,
* naročnik ne dovoljuje uporabe latexa.
(stene v kopalnici)</t>
    </r>
  </si>
  <si>
    <t>Izdelava prebojev v stenah za razvode instalacij radiatorskega ogrevanja in nove vodovodne napeljave:
* masivne stene debeline 15 do 20 cm,
* preboj dimenzije do 5 × 10 cm: ne sme segati nad koto obstoječega tlaka,
* vključno s čiščenjem, sortiranjem po vrstah odpadkov, nakladanjem in prenosom ruševin neposredno na prevozno sredstvo,
* odvoz ruševin na stalno deponijo, vključno z vsemi stroški deponije in dajatvami ter s predpisano dokumentacijo o ravnanju z odpadki.</t>
  </si>
  <si>
    <t>Rušenje dela tlaka (pas za nov razvod cevi radiatorskega ogrevanja in vodovodno instalacijo) v predvideni sestavi:
* armiran cementni estrih, debeline do 6 cm,
* zvočna izolacija (stiropor), debeline do 2 cm,
* vključno s čiščenjem, sortiranjem po vrstah odpadkov, nakladanjem in prenosom ruševin neposredno na prevozno sredstvo,
* odvoz ruševin na stalno deponijo, vključno z vsemi stroški deponije in dajatvami ter s predpisano dokumentacijo o ravnanju z odpadki.
Obračun po tlorisni površini porušenega tlaka.
Količina ocenjena.</t>
  </si>
  <si>
    <t>Plavajoči estrih drugje v stanovanju:
* pas estriha širine 30 do 60 cm,
* z zagladitvijo in v zahtevani ravnosti.</t>
  </si>
  <si>
    <t>Priprava na zamenjavo radiatorjev:
* vsi radiatorji,
* tip in nazivna moč novih radiatorjev po načrtu strojnih instalacij št. P910/17 (IB Petru d.o.o.)</t>
  </si>
  <si>
    <t>Kompletna dobava in montaža plinskega trošila:
Kombinirano stensko kondenzacijsko plinsko trošilo, s prisilnim vlekom, toplotne moči 20 - 26 kW. Plinsko trošilo je opremljeno z:
* gorilnikom z moduliranjem od 25 do 100%, prirejenim za zgorevanje zemeljskega plina,
* regulatorjem ogrevanja - prostorski termostat s tedensko programsko uro,
* zaprto raztezno posodo komplet z varnostnim ventilom, prelivnim ventilom in sifonom za odvod kondenzne vode,
*  visoko učinkovito obtočno črpalko z reguliranim številom vrtljajev in tripotnim preklopnim ventilom,
* montažnim okvirjem z vgrajenimi vsemi potrebnimi armaturami,
* koaksialnim dimničnim nastavkom Ø 100/60, komplet z zaključno kapo, revizijskim kosom, skupne dolžine cca. 2 m, vodenim skozi streho na prosto komplet z dimnično obrobo in tesnjenjem preboja,
* ponudi in vgradi se lahko samo kondenzacijsko plininsko trošilo z garancijo in jamstvom proizvajalca ali pooblaščenega prodajalca, ki traja najmanj 24 mesecev od dneva zagona in z zagotovljenim pooblaščenim serviserjem,
* trošilo in odvod dimnih plinov morata zadoščati vsem veljavnim predpisom.</t>
  </si>
  <si>
    <t>Priključitev na obstoječ interni razvod zemeljskega plina, komplet z jekleno cevjo DN 15 (dolžina ca. 2m), položene v steni in zaščiteno v skladu s točko 5.2.7.2 predpisov DVGW TRGI 2008 ter z montažnim in tesnilnim materialom.</t>
  </si>
  <si>
    <t>Spodnji radiatorski priključek za radiatorje z vgrajenim ventilom – z možnostjo zapiranja, polnjenja in praznjenja radiatorja za enocevne ali dvodevne sisteme, razmak priključkov 50mm.
* kotni - STENSKI PRIKLOP, komplet s tesnilnim in montažnim materialom.
DN 10</t>
  </si>
  <si>
    <r>
      <t xml:space="preserve">Kompletna dobava in montaža rebrastega panelnih radiatorjev:
* preizkušen na tlak 10 bar,
* tovarniško prašno lakiran radiator bele barve,
* komplet z zgornjo rešetko in stranskima pokrovoma,
* tovarniško vgrajen radiatorski termostatski ventil s pripadajočo termostatsko glavo,
</t>
    </r>
    <r>
      <rPr>
        <b/>
        <sz val="11"/>
        <rFont val="Verdana"/>
        <family val="2"/>
        <charset val="238"/>
      </rPr>
      <t>* pred montažo termostatskih glav je potrebno izvesti prednastavitve pretoka na vsakem ventilu,</t>
    </r>
    <r>
      <rPr>
        <sz val="11"/>
        <rFont val="Verdana"/>
        <family val="2"/>
        <charset val="238"/>
      </rPr>
      <t xml:space="preserve">
* radiatorski kotni ventil za podometno vgradnjo,
* praznilni, slepi in odzračevalni čepi - tovarniško vgrajeni in tesnjeni
* radiator s sredinskim spodnjim priključkom,
* montaža na stenske konzole,
* vključno z navojnim privijalom, radiatorskim čepom, reducirko,
* vključno dobava in montaža šablone in kompletnega pribora za montažo na gotove ali pa nedokončane stene,
* komplet s tesnilnim in pritrdilnim materialom.</t>
    </r>
  </si>
  <si>
    <t>Radiator v sobi :
* tip 22: dvojni z z dvema konvekcijskima pločevinama,
* dimenzije: 520×600 mm.</t>
  </si>
  <si>
    <t>Radiator v kopalnici :
* tip 22: dvojni z z dvema konvekcijskima pločevinama,
* dimenzije: 720×900 mm.</t>
  </si>
  <si>
    <t>Radiator v kuhinji :
* tip 11 : enojni z eno konvekcijsko pločevino,
* dimenzije: 720×600 mm.</t>
  </si>
  <si>
    <t>Radiator v sobi :
* tip 33: trojni s tremi konvekcijskimi pločevinami,
* dimenzije: 720×900 mm.</t>
  </si>
  <si>
    <t>Kompletna izvedba (dobava in montaža) varnostnega ventila na odvodu hladne vode na plinski grelnik:
* varnostni ventil DN 15,
* izliv vezan v odtok kondenza od plinske cevi,
* komplet z montažnim in tesnilnim materialom.</t>
  </si>
  <si>
    <t>Priklop odvoda kondenzata v odtok komplet s sifonom za kondenzat ter montažnim in tesnilnim materialom.</t>
  </si>
  <si>
    <t>4.05.a.</t>
  </si>
  <si>
    <t>4.05.b.</t>
  </si>
  <si>
    <t>4.05.c.</t>
  </si>
  <si>
    <t>4.05.d.</t>
  </si>
  <si>
    <t>4.08.a.</t>
  </si>
  <si>
    <t>4.08.b.</t>
  </si>
  <si>
    <t>Kompletna dobava in montaža umivalnika, sestoječega iz:
* kermičnega umivalnika bele barve za vgradnjo na steno, širine ~ 60 cm,
* stoječe enoročne baterije za hladno in toplo vodo, komplet z odtočnim ventilom in sifonom, primernim za vgradnjo na izbrani umivalnik (oboje v kromirani izvedbi - ne v PVC),
* 2× kotni regulirni ventil DN 15 z gibkima oplaščenima pletenicama,
* vključno vse povezovalne in priključne cevi, pritrdilni, vezni in tesnilni material.</t>
  </si>
  <si>
    <r>
      <rPr>
        <sz val="11"/>
        <rFont val="Symbol"/>
        <family val="1"/>
        <charset val="2"/>
      </rPr>
      <t>f</t>
    </r>
    <r>
      <rPr>
        <sz val="11"/>
        <rFont val="Verdana"/>
        <family val="2"/>
        <charset val="238"/>
      </rPr>
      <t xml:space="preserve"> 32 mm</t>
    </r>
  </si>
  <si>
    <t>2.04.c.</t>
  </si>
  <si>
    <t>2.04.d.</t>
  </si>
  <si>
    <r>
      <rPr>
        <sz val="11"/>
        <rFont val="Symbol"/>
        <family val="1"/>
        <charset val="2"/>
      </rPr>
      <t>f</t>
    </r>
    <r>
      <rPr>
        <sz val="11"/>
        <rFont val="Verdana"/>
        <family val="2"/>
        <charset val="238"/>
      </rPr>
      <t xml:space="preserve"> 110 mm</t>
    </r>
  </si>
  <si>
    <t>2.13.</t>
  </si>
  <si>
    <t>Priključitev horizontalnega razvoda kanalizacije na obstoječo vertikalo.</t>
  </si>
  <si>
    <t>2.14.</t>
  </si>
  <si>
    <t>Dezinfekcija z izdajo spričevala o primernosti vode za pitje s strani pooblaščene organizacije.</t>
  </si>
  <si>
    <t>2.15.</t>
  </si>
  <si>
    <t>Stalni priključek, podometni 230V.
(kuhinja 3x, kopalnica 1x, soba 1x)</t>
  </si>
  <si>
    <t>JN005654/2016-B01 - sklop 03/26</t>
  </si>
  <si>
    <t>(n2) seznam in dokazila za strešno okno</t>
  </si>
  <si>
    <t>LESENE VGRAJENE KONSTRUKCIJE IN IZOLACIJA PODSTREŠJA</t>
  </si>
  <si>
    <t>Kompletna izvedba (dobava in vgradnja) toplotne izolacije masivne stene podstrešja za preprečitev toplotnega mostu:
* kamena volna: plošče z enostransko kaširanim voalom,
* toplotna prevodnost: l ≤ 0,040 W/mK,
* debelina toplotne izolacije: 16 cm.
* mehansko pritrjevanje na steno (4 sidra/ploščo).
Obračunska površina je neto razvita narisna površina toplotnoizolacijske obloge.</t>
  </si>
  <si>
    <t>Stene</t>
  </si>
  <si>
    <t>Ravni del stropa</t>
  </si>
  <si>
    <t>Kompletna izdelava, dobava in vgradnja suhomontažnega stropnega sistema za instalacijsko ravnino za razvod električnih instalacij:
* mavčnokartonski spuščeni strop,
* pritrjevanje na obstoječ lesen stropni opaž,
* višina spušanja (=znižanje svetle višine prostora): ca. 5 cm.
Opis sistema:
* stropni sistem s kovinsko podkonstrukcijo in enojno oblogo iz mavčnokartonskih plošč,
* mavčnokartonske plošče d = ≥ 12,5 mm, izdelane po SIST EN 520: tip DFH2IR,
* kovinska podkonstrukcija, izdelana po SIST EN 14195,
* minimalna možna višina glede na izbran sistem stropa z upoštevanjem, da bo v medstropovju izveden horizontalni razvod električnih instalacij.
V enotni ceni upoštevati še:
* morebitne potrebne izreze ter prilagajanje geometriji prostora,
* bandažiranje stikov med ploščami ter stika s poševnim delom stropa (obdelava do stopnje Q2),
* vključno sistemske rešitve priključkov na masivne in suhomontažne pregradne stene,
* vključno ves potreben material ter storitve po specifikaciji dobavitelja sistema suhomontažnih pregradnih sten.
Obračun po pravilih Obrtne zbornice Slovenije – sekcija gradbincev – odbor izvajalcev suhomontažnih del (Suhomontažna gradnja - standardizirani opisi in normativi).</t>
  </si>
  <si>
    <t>6.05.a.</t>
  </si>
  <si>
    <t>Doplačilo za obdelavo stropa okrog preboja za dimnik.</t>
  </si>
  <si>
    <r>
      <t>Kompletna izdelava (dobava in vgradnja) toplotno izoliranega poševnega stropa podstrešja s suhomontažno stropno oblogo na kovinski podkonstrukciji:
Sestava stropa od zgoraj navzdol:
* toplotna izolacija med špirovci d = 12 cm,
* toplotna izolacija pod širovci d = 14 cm, vmes kovinska podkonstrukcija,
* parna zapora,
* dvoslojna obloga iz mavčnokartonskih plošč.</t>
    </r>
    <r>
      <rPr>
        <u/>
        <sz val="11"/>
        <rFont val="Verdana"/>
        <family val="2"/>
        <charset val="238"/>
      </rPr>
      <t/>
    </r>
  </si>
  <si>
    <t>6.07.a.</t>
  </si>
  <si>
    <t>6.07.b.</t>
  </si>
  <si>
    <t>Doplačilo k poziciji 6.07. za obdelave okrog strešnega okna:
* strešno okno dimenzij ca, 60 × 80 cm.
Obseg del:
* 100% zapolnitev vseh praznih prostorov s toplotno izolacijo,
* tesnjenje parne zapore,
* izvedba špalet.</t>
  </si>
  <si>
    <t>Doplačilo k poziciji 6.07. za izvedbo priključka na kolenčni zid:
* vgradnja toplotne izolacije iz kamene volne v vse prazne prostore med strežno lego in mavčnokartonsko oblogo: rezanje na geometrijo razpoložljivega prostora,
* prilagoditev kovinske podkontrukcije dejanski izvedbi kolenčnega zidu, po potrebi izvedba prehoda iz poševnine v vertikalo,
* zrakotesna in parotesna izvedba parne zapore s priključkom na masivni zid,
* dobava in vgradnja vertikalnega dela mavčnokartonske obloge višine ca. 20 cm,
* dobava in vgradnja spodnjega zaključka mavčnokartonske obloge z vidnim PVC zaključnim U ali L profilom .
Obračun po tlorisni dolžini priključka na kolenčni zid.</t>
  </si>
  <si>
    <t>Poševni del stropa in frčade</t>
  </si>
  <si>
    <t>6.07.c.</t>
  </si>
  <si>
    <t xml:space="preserve">Kompletna izdelava, dobava in vgradnja notranjih zatemnitvenih senčil:
* senčila za okno dimenzij 90 × 120 cm,
* screen rolo svetlo sive barve za zatemnitev (1% propustnosti svetlobe),
* UV obstojno platno,
* spodaj utežna palica,
* rolo vgrajen v izdelano škatlo v stropu frčade,
* izvedba brez vodil in kasete,
* upravljanje s potezno vrvico.
</t>
  </si>
  <si>
    <t>6.07.d.</t>
  </si>
  <si>
    <t>Doplačilo k pozicijama 6.07. in 6.07.c. za izvedbo vgradnih niš za notranja senčila:
* vgradne niše svetle mere 10 × 10 cm vzdolž celotne svetla širine frčade.
Obseg del:
* predelave oz. dodelave podkonstrukcije,
* zahtevnejša izdelava obloge iz mavčnokartonskih plošč.</t>
  </si>
  <si>
    <t>DODATNA POJASNILA NAROČNIKA</t>
  </si>
  <si>
    <t>Strešno okno v kopalnici: :</t>
  </si>
  <si>
    <t>* Notranji vgradni set sestavljen iz kovinske konstrukcije in parne zapore:</t>
  </si>
  <si>
    <t>kovinska konstrukcija :                     parna zapora :</t>
  </si>
  <si>
    <t>* Zunanji set sestavljen iz izolacijskega okvirja, sekundarnega priklopa in jeklenega drenažnega žlebička :</t>
  </si>
  <si>
    <t>Izvedba strešnega okna ; 
skica izvedbe špalet - spodaj vetrikalno, na zgornjem delu horizontalno !</t>
  </si>
  <si>
    <r>
      <t xml:space="preserve">Kompletna odstranitev obstoječe toplotne izolacije v območju ravnega stropa (pritrjenega na lesene škarje dim. 2x5/16cm) :
* paroprepustna folija,
* toplorna izolacija iz steklene volne debeline 15cm,
</t>
    </r>
    <r>
      <rPr>
        <b/>
        <sz val="11"/>
        <rFont val="Verdana"/>
        <family val="2"/>
        <charset val="238"/>
      </rPr>
      <t>* ladijski opaž, pritrjen na leseno podkonstrukcijo (škarje) se ohrani.</t>
    </r>
    <r>
      <rPr>
        <sz val="11"/>
        <rFont val="Verdana"/>
        <family val="2"/>
        <charset val="238"/>
      </rPr>
      <t xml:space="preserve">
* vključno s čiščenjem, nakladanjem in prenosom ruševin neposredno na prevozno sredstvo,
* odvoz ruševin na stalno deponijo, vključno z vsemi stroški deponije in dajatvami ter s predpisano dokumentacijo o ravnanju z odpadki.
Obračun po neto narisni površini odstranjenih oblog.
OPOMBA : dostop do podstrešnega dela je omogočen s skupnega hodnika.</t>
    </r>
  </si>
  <si>
    <t>1.14.</t>
  </si>
  <si>
    <t>1.14.a.</t>
  </si>
  <si>
    <t>1.14.b.</t>
  </si>
  <si>
    <t>1.14.c.</t>
  </si>
  <si>
    <t>1.14.d.</t>
  </si>
  <si>
    <t>1.14.e.</t>
  </si>
  <si>
    <t>1.14.f.</t>
  </si>
  <si>
    <t>1.14.g.</t>
  </si>
  <si>
    <t>Izdelava utorov v nosilnih opečnih zidanih stenah za vgradnjo podometne kasete notranje enote klimatske naprave:
* utori širine ca. 80 cm, višine 30cm, globine ca. 20 cm,
* vključno predhodno zarisovanje, 
* izvedba utorov z rezanjem in/ali rezkanjem zaradi preprečitve poškodb in zmanjšanja nosilnosti nosilnega zidu,
* pazljiva izvedba v območju instalacij,
Obračun po dolžini.</t>
  </si>
  <si>
    <t>STAVBNO POHIŠTVO NA FASADI</t>
  </si>
  <si>
    <r>
      <t xml:space="preserve">Vzdrževalna dela na PVC enodelnem oknu:
* vgradna mera okna : 90 × 120 cm,
* enokrilno okno s kombiniranim odpiranjem, brez senčil,
* pregled tesnil in po potrebi zamenjava le-teh,
* pregled in fina nastavitev delovanja mehanizma odpiranja in zapiranja, vključno s pololivami ter po potrebi zamenjava poškodovanih ali iztrošenih delov, </t>
    </r>
    <r>
      <rPr>
        <strike/>
        <sz val="11"/>
        <color rgb="FFFF0000"/>
        <rFont val="Verdana"/>
        <family val="2"/>
        <charset val="238"/>
      </rPr>
      <t/>
    </r>
  </si>
  <si>
    <r>
      <t>Strešno okno v kopalnici: :
* zidarska mera: 60/80 cm (mere preveriti na licu mesta!),
* leseno strešno okno izdelano iz lepljene lesene sredice oblito z belim poliuretanom,
* ročno upravljanje okna z ročico na zgornji strani krila, dvostopenjsko odpiranje ,
* dvojno tesnjenje med krilom in okvirjem okna,
* okno z vgrajeno prezračevalno loputo s filtrom, ki omogoča zračenje pri vodotesno zaprtem oknu,
* okno z zunanje strani zaščiteno z aluminijem v temno sivi barvi, 
* troslojna zasteklitev s kaljenim zunanjim in lepljenim notranjim steklom,</t>
    </r>
    <r>
      <rPr>
        <sz val="11"/>
        <rFont val="Verdana"/>
        <family val="2"/>
        <charset val="238"/>
      </rPr>
      <t xml:space="preserve">
* vodotesna vgradnja : vključno obrobe ter priključitev sekundarne kritine na strešno okno,
* vključno z zunanjim in notranjim vgradnim setom,
* zunanji set sestavljen iz izolacijskega okvirja, sekundarnega priklopa in jeklenega drenažnega žlebička,
* notranji vgradni set sestavljen iz kovinske konstrukcije in parne zapore,
* vključno z obrobo za vgradnjo,
* senčilo: kompletna dobava in montaža zunanjih senčil:
  - črne barve, 14% propustnost svetlobe,
  - ročno upravljanje z zatiči.
Vključno vsa pomožna in pripravljalna dela, pomožna sredstva in ukrepe za zagotovitev varnega dela pri montaži , prenosi in transporti ter drobni, pritrdilni in tesnilni material, vse za kompletno dokončan izdelek.</t>
    </r>
  </si>
  <si>
    <r>
      <t>Vratno krilo:
* polno krilo,
* obdelava: lakirano s PU lakom v beli barvi,</t>
    </r>
    <r>
      <rPr>
        <sz val="11"/>
        <rFont val="Verdana"/>
        <family val="2"/>
        <charset val="238"/>
      </rPr>
      <t xml:space="preserve">
Vodila:
* vodila: tipska (sestavni del vgradne kasete) za enokrilna vrata,
* z zaustavjlalcem odpiranja in zapiranja,
Alu ali inox komplet za drsna vrata: 
* na obeh straneh vtopni ročaj in tulec za prst za čelno stran vrat.
Ključavnica:
* ključavnica za drsna vrata s cilindričnim vložkom,
* za navaden ključ, vključno ključ.</t>
    </r>
  </si>
  <si>
    <r>
      <t xml:space="preserve">Slikanje na novo izravnanih notranjih sten s pralno barvo:
* barva na osnovi vodne disperzije in polimernih veziv,
* podlaga: nova tankoslojna izravnalna masa, fino pobrušena površina,
* 2× slikanje s </t>
    </r>
    <r>
      <rPr>
        <b/>
        <u/>
        <sz val="11"/>
        <rFont val="Verdana"/>
        <family val="2"/>
        <charset val="238"/>
      </rPr>
      <t>pralno</t>
    </r>
    <r>
      <rPr>
        <b/>
        <sz val="11"/>
        <rFont val="Verdana"/>
        <family val="2"/>
        <charset val="238"/>
      </rPr>
      <t xml:space="preserve"> belo barvo,</t>
    </r>
    <r>
      <rPr>
        <sz val="11"/>
        <rFont val="Verdana"/>
        <family val="2"/>
        <charset val="238"/>
      </rPr>
      <t xml:space="preserve">
</t>
    </r>
    <r>
      <rPr>
        <b/>
        <sz val="11"/>
        <rFont val="Verdana"/>
        <family val="2"/>
        <charset val="238"/>
      </rPr>
      <t>* barva z odpornostjo na mokro drgnjenje razreda 1-2 po SIST EN 13300,</t>
    </r>
    <r>
      <rPr>
        <sz val="11"/>
        <rFont val="Verdana"/>
        <family val="2"/>
        <charset val="238"/>
      </rPr>
      <t xml:space="preserve">
* naročnik ne dovoljuje uporabe latexa.
(po celotni višini sten v kuhinji - glej risbe)</t>
    </r>
  </si>
  <si>
    <r>
      <t>Kompletna izdelava, dobava in vgradnja suhomontažne pregradne stene:
* tipska sistemska suhomontažna pregradna stena z enojno kovinsko podkonstrukcija ter obojestransko dvoslojno oblogo iz mavčnokartonskih plošč,
* vmes izolacijski sloj d = 50 mm iz plošč iz kamene volne z izboljšanimi zvočnoabsorbcijskimi karakteristikami (specifična teža ≥ 100 kg/m3),
*</t>
    </r>
    <r>
      <rPr>
        <b/>
        <sz val="11"/>
        <rFont val="Verdana"/>
        <family val="2"/>
        <charset val="238"/>
      </rPr>
      <t xml:space="preserve"> d</t>
    </r>
    <r>
      <rPr>
        <b/>
        <vertAlign val="subscript"/>
        <sz val="11"/>
        <rFont val="Verdana"/>
        <family val="2"/>
        <charset val="238"/>
      </rPr>
      <t>stene</t>
    </r>
    <r>
      <rPr>
        <b/>
        <sz val="11"/>
        <rFont val="Verdana"/>
        <family val="2"/>
        <charset val="238"/>
      </rPr>
      <t xml:space="preserve"> = 10 cm</t>
    </r>
    <r>
      <rPr>
        <sz val="11"/>
        <rFont val="Verdana"/>
        <family val="2"/>
        <charset val="238"/>
      </rPr>
      <t xml:space="preserve"> (2,5cm+5cm+2,5cm), 
* obloga: 2 × 12,5 mm (obojestransko),
* mavčnokartonske plošče tip DFH2IR, d = 12,5 mm, izdelane po SIST EN 520,
* enojna kovinska podkonstrukcija izdelana po SIST EN 14195,
* vključno vsi potrebni izrezi za razne instalacije,
* vključno izdelava špalet ter bandažiranje stikov in vogalov (obdelava do stopnje Q2),
* vključno sistemske rešitve priključkov na masivne stene, T spojev in vogalov,
* vključno ves potreben material ter storitve po specifikaciji dobavitelja sistema suhomontažnih pregradnih sten.
Obračun po pravilih Obrtne zbornice Slovenije – sekcija gradbincev – odbor izvajalcev suhomontažnih del (Suhomontažna gradnja - standardizirani opisi in normativi).
Obračunska količina je celotna razvita narisna površina stene brez odbitkov za vrata.
(stena med spalnico hodnikom)</t>
    </r>
  </si>
  <si>
    <r>
      <t xml:space="preserve">Popravilo parne zapore </t>
    </r>
    <r>
      <rPr>
        <u/>
        <sz val="11"/>
        <rFont val="Verdana"/>
        <family val="2"/>
        <charset val="238"/>
      </rPr>
      <t>nad ravnim delom stropa nad stanovanjem</t>
    </r>
    <r>
      <rPr>
        <sz val="11"/>
        <rFont val="Verdana"/>
        <family val="2"/>
        <charset val="238"/>
      </rPr>
      <t>:
Obstoječe stanje:
* PE folija, položena nad obstoječim stropnim opažem.
Obseg del:
* lepljenje vseh stikov ter popravilo morebitnih poškodb - vse z dvostranskim samolepilnim butilnim trakom za 100% paronepropustno izvedbo,
* tesnjenje na mestih vseh novih prebojev.</t>
    </r>
  </si>
  <si>
    <r>
      <t>Kompletna dobava in vgradnja paropropustne rezervne kritine z notranje strani:
* paroprepustna vodotesna membrana v skladu s standardom EN 13859 1,
* specifična teža : 113 g/m</t>
    </r>
    <r>
      <rPr>
        <vertAlign val="superscript"/>
        <sz val="11"/>
        <rFont val="Verdana"/>
        <family val="2"/>
        <charset val="238"/>
      </rPr>
      <t>2</t>
    </r>
    <r>
      <rPr>
        <sz val="11"/>
        <rFont val="Verdana"/>
        <family val="2"/>
        <charset val="238"/>
      </rPr>
      <t>,
* debelina membrane : 300 μm, 
* paroprepustnost Sd = 0,05 m,
* vodotesnost : W1,
* pritrjevanje z dvostranskim butilnim trakom ali mehansko,
* prelepljenje stikov membrane z lepilnim trakom,
* vsi stiki lepljeni z dvostranskim butilnim trakom ,
Obračun po razviti površini.</t>
    </r>
  </si>
  <si>
    <r>
      <rPr>
        <u/>
        <sz val="11"/>
        <rFont val="Verdana"/>
        <family val="2"/>
        <charset val="238"/>
      </rPr>
      <t>Podlaga:</t>
    </r>
    <r>
      <rPr>
        <sz val="11"/>
        <rFont val="Verdana"/>
        <family val="2"/>
        <charset val="238"/>
      </rPr>
      <t xml:space="preserve">
* obstoječa lesena strešna konstrukcija s paroprepustno folijo.
</t>
    </r>
    <r>
      <rPr>
        <u/>
        <sz val="11"/>
        <rFont val="Verdana"/>
        <family val="2"/>
        <charset val="238"/>
      </rPr>
      <t>Toplotna izolacija med širovci:</t>
    </r>
    <r>
      <rPr>
        <sz val="11"/>
        <rFont val="Verdana"/>
        <family val="2"/>
        <charset val="238"/>
      </rPr>
      <t xml:space="preserve">
* večnamenske plošče iz trde kamene volne,
* debelina: 12 cm,
* toplotna prevodnost: l ≤ 0,040 W/mK,
* rezanje točno na mero razmika med širovci,
* spodaj polaganje preko strešne lege,
* zgoraj polaganje najmanj do zgornje kote pohodne površine podstrešja.
</t>
    </r>
    <r>
      <rPr>
        <u/>
        <sz val="11"/>
        <rFont val="Verdana"/>
        <family val="2"/>
        <charset val="238"/>
      </rPr>
      <t>Toplotna izolacija pod širovci:</t>
    </r>
    <r>
      <rPr>
        <sz val="11"/>
        <rFont val="Verdana"/>
        <family val="2"/>
        <charset val="238"/>
      </rPr>
      <t xml:space="preserve">
* večnamenske plošče iz trde kamene volne,
* debelina: 14 cm,
* toplotna prevodnost: l ≤ 0,040 W/mK,
* polaganje med kovinsko podkonstrukcijo,
* spodaj polaganje do strešne lege in masivnega zidu,
* zgoraj polaganje najmanj do spodnje izolacijske plošče na ravnem delu podstrešja.
</t>
    </r>
    <r>
      <rPr>
        <u/>
        <sz val="11"/>
        <rFont val="Verdana"/>
        <family val="2"/>
        <charset val="238"/>
      </rPr>
      <t>Podkonstrukcija:</t>
    </r>
    <r>
      <rPr>
        <sz val="11"/>
        <rFont val="Verdana"/>
        <family val="2"/>
        <charset val="238"/>
      </rPr>
      <t xml:space="preserve">
* kovinska podkonstrukcija, izdelana po SIST EN 14195,
* raster podkonstrukcije mora zagotavljati primerno podlago in dovolj nosilnosti za obtežbo z mavčnokartonskimi ploščami (dvoslojna obloga),
* izvedba podkonstrukcije mora biti takšna, da ne bo lokalnih toplotnih mostov,
* višina obešanja: točno za debelino toplotne izolacije.</t>
    </r>
    <r>
      <rPr>
        <u/>
        <sz val="11"/>
        <rFont val="Verdana"/>
        <family val="2"/>
        <charset val="238"/>
      </rPr>
      <t/>
    </r>
  </si>
  <si>
    <r>
      <rPr>
        <u/>
        <sz val="11"/>
        <rFont val="Verdana"/>
        <family val="2"/>
        <charset val="238"/>
      </rPr>
      <t>Parna zapora:</t>
    </r>
    <r>
      <rPr>
        <sz val="11"/>
        <rFont val="Verdana"/>
        <family val="2"/>
        <charset val="238"/>
      </rPr>
      <t xml:space="preserve">
* PE folija debeline 0,2 mm,
* lepljena na preklopih,
* zalepljen stik s parno zaporo ravnega dela podstrešja,
* lepljena na vse priključne konstrukcije (kolenčni zid, notranji zid idr.),
* lepljenje izključno z dvostranskimi samolepilnimi butilnimi trakovi.
</t>
    </r>
    <r>
      <rPr>
        <u/>
        <sz val="11"/>
        <rFont val="Verdana"/>
        <family val="2"/>
        <charset val="238"/>
      </rPr>
      <t>Obloga z mavčnokartonskimi ploščami:</t>
    </r>
    <r>
      <rPr>
        <sz val="11"/>
        <rFont val="Verdana"/>
        <family val="2"/>
        <charset val="238"/>
      </rPr>
      <t xml:space="preserve">
* dvoslojna obloga: 2 × 12,5 mm,
* mavčnokartonske plošče tip DFH2IR, izdelane po SIST EN 520,
* vključno vsi potrebni izrezi,
* vključno bandažiranje spojev med posameznimi ploščami (obdelava do stopnje Q2).
</t>
    </r>
    <r>
      <rPr>
        <u/>
        <sz val="11"/>
        <rFont val="Verdana"/>
        <family val="2"/>
        <charset val="238"/>
      </rPr>
      <t>V enotni ceni upoštevati še:</t>
    </r>
    <r>
      <rPr>
        <sz val="11"/>
        <rFont val="Verdana"/>
        <family val="2"/>
        <charset val="238"/>
      </rPr>
      <t xml:space="preserve">
* morebitne potrebne izreze ter prilagajanje geometriji prostora,
* vključno sistemske rešitve priključkov na masivne stene, na suhomontažne pregradne stene, kolenčni zid in ravni del stropa,
* vključno ves potreben material ter storitve po specifikaciji dobavitelja sistema suhomontažnih pregradnih sten.
Obračun po pravilih Obrtne zbornice Slovenije – sekcija gradbincev – odbor izvajalcev suhomontažnih del (Suhomontažna gradnja - standardizirani opisi in normativi).</t>
    </r>
  </si>
  <si>
    <t>Doplačilo k poziciji 6.07. za izvedbo stropa in sten frčad:
* frčade v poševnem stropu za okna širine 90 cm,
* obojestransko trikotne stene višine ca. 115 cm,
* raven strop frčade tlorisnih dimenzij ca. 150 × 95 cm.
Obseg del:
* zahtevnejše vgrajevanje toplotne izolacije zaradi gostejše lesene konstrukcije - zahtevana je 100% zapolnitev vseh praznih prostorov,
* parotesni spoj parne zapore s celotnim obodom okna,
* dobava in vgradnja zaključnega - priključnega profila za zaključek mavčnokartinske obloge po obodu okenskegab krila (izvedba stika brez kitanja z akrilnim kitom).</t>
  </si>
  <si>
    <t>Kompletna izvedba tesnenja stika strešnega okena s stropom oziroma s stenami:
* tesnenje na notranji strani,
* čiščenje podlage,
* zapolnitev prostora med profili in stenami oz. stropom s poliuretansko peno za montažo stavbnega pohištva,
* tesnenje stika med profilom in stenami poliuretanskim kitom, vključno predhodni predpremaz.</t>
  </si>
  <si>
    <r>
      <t xml:space="preserve">Dobava in montaža lesno vlaknenih UDP plošč debeline 3,20 cm pohodnega dela podstrehe (površina nad stanovanjem, ter površina do dostopa na podstreho).
* UDF plošče debeline 32mm, dimenzij 2520 x 610 mm, izdelane skladno s SIST EN 13171, brez vsebnosti formaldehidov,
* difuzijsko odprte (paroprepustne) plošče,
* toplotna prevodnost: </t>
    </r>
    <r>
      <rPr>
        <sz val="11"/>
        <rFont val="Symbol"/>
        <family val="1"/>
        <charset val="2"/>
      </rPr>
      <t xml:space="preserve">l </t>
    </r>
    <r>
      <rPr>
        <sz val="11"/>
        <rFont val="Verdana"/>
        <family val="2"/>
        <charset val="238"/>
      </rPr>
      <t xml:space="preserve">≤ 0,051 W/mK,
* stiki med ploščami: pero in utor,
* vključno s potrebno podkonstrukcijo (8 x leseni elementi dimenzij b/h = 6/20cm, medsebojni razmik podkonstrukcije 60cm, dolžine L=7,50m),
* vključno potrebni montažni in vezni material.
Obračun po površini. </t>
    </r>
  </si>
  <si>
    <t xml:space="preserve">Tesnjenje vse slojev pod strešno kritino na mestu in zaradi prehoda novega dimnika:
* rezervna kritina,
* toplotna izolacija,
* rezervna kritina (že zajeto v suhomontažnih delih),
* parna ovira (že zajeto v suhomontažnih delih).
</t>
  </si>
  <si>
    <t>8.03.a.</t>
  </si>
  <si>
    <t>Kompletna izvedba popravila strešne kritine na mestu novega strešnega okna:
* obroba je sestavni del dobave in montaže (glej postavko 8.03),
* upoštevati navezavo obstoječe strešne kritine na obrobo strešnega okna,
* ponudnik sam na osnovi ogleda obstoječega stanja določi obseg del in dobave materiala,
* izvedba mora biti skladna s pravili stroke, zagotovljeno mora biti tesnjenje, izbrani materiali morajo biti kompatibilni z obstoječimi,
* poseg na strehi izvede izvajalec, ki ga določi upravnik objekta.</t>
  </si>
  <si>
    <t>Kompletna dobava in vgradnja strešnika - strešnega odduha za prezračevanje podstrešja.
* vključno priključna PVC cev,
*  vključno jeklena vzmetna objemka,
* strešnik s prilagodljivo osnovno ploščo,
* strešnik s tesnilnim robom (zagotovitev tesnjenja zgoraj in spodaj),
* strešnik s stranskimi prilagodljivimi žlebovi za zagotavljanje tesnjenja v vzdolžni smeri,
* pod spodnjim robom nanešen sloj trajno elastičnega lepila, ki zagotavlja trajno elastično vez med kritino in odduhom. 
* vključno morebitna rezervna kritina,
* izvedba mora biti skladna s pravili stroke, zagotovljeno mora biti tesnjenje, izbrani materiali morajo biti kompatibilni z obstoječimi,
* poseg na strehi izvede izvajalec, ki ga določi upravnik objekta.</t>
  </si>
  <si>
    <t>8.06.</t>
  </si>
  <si>
    <t>Kompletna dobava in vgradnja stenskega sifona s smradno zaporo za prikjučitev kondenza, z iztokom DN 32 :
* ohišje iz umetnih mas,
* nastavek z ovirjem in pokrovom (velikosti do 150 × 150 mm),
* horizontalni priključek DN32 ter horizontalni odtok DN32.
(zunanja enota klimatske naprave - podstreha)</t>
  </si>
  <si>
    <t>Kompletna dobava in vgradnja podometne kasete za not. enoto klimatske naprave :
* kaseta z ovirjem in pokrovom (velikosti ca. 800x300x200mm),
* vključno s stenskegim sifonom s smradno zaporo za prikjučitev kondenza, z iztokom DN 32 :
* ohišje iz umetnih mas,
* nastavek z ovirjem in pokrovom (velikosti do 150 × 150 mm),
* horizontalni priključek DN32 ter horizontalni odtok DN32.
(notranja enota klimatske naprave)</t>
  </si>
  <si>
    <t>2.16.</t>
  </si>
  <si>
    <r>
      <t xml:space="preserve">Predpriprava za montažo split klimatske naprave, ki vsebuje cevne povezave notranje in zunanje enote skupaj z el. vodniki, podometno dozo za priklop cevi, pritrdilnim materialom in preboje skozi zid. </t>
    </r>
    <r>
      <rPr>
        <b/>
        <sz val="11"/>
        <rFont val="Verdana"/>
        <family val="2"/>
        <charset val="238"/>
      </rPr>
      <t>Povezavo med notranjo in zunanjo enoto voditi po utoru v masivnem zidu !</t>
    </r>
    <r>
      <rPr>
        <sz val="11"/>
        <rFont val="Verdana"/>
        <family val="2"/>
        <charset val="238"/>
      </rPr>
      <t xml:space="preserve">
Dobava in montaža vgradne kasete vključno s stenskim sifonom že zajeta v poglavju C.2. INTERNI VODOVOD IN KANALIZACIJA.</t>
    </r>
  </si>
  <si>
    <t>Dobava in montaža kovinskih konzolnih nosilcev za pritrditev zunanje enote klima naprave na steno.
* nosilnost : 150kg,
* vključno predhodno vrtanje lukenj in ves potrebni montažni material, transporti, prenosi...
(podstreha)</t>
  </si>
  <si>
    <t>Povezava med notranjo in zunanjo enoto klimatske naprave.
* kabli  NYM-J 5x6 mm2 uvlečeni v cevi, podometno v steni.</t>
  </si>
  <si>
    <t>3.05.a.</t>
  </si>
  <si>
    <t>3.05.b.</t>
  </si>
  <si>
    <t>3.08.a.</t>
  </si>
  <si>
    <t>3.08.b.</t>
  </si>
  <si>
    <t>3.13.</t>
  </si>
  <si>
    <r>
      <t>Kompletna izvedba (dobava in vgradnja) toplotne izolacije ravnega dela stropa nad stanovanjem:
* kamena volna gostote najmanj 70 kg/m</t>
    </r>
    <r>
      <rPr>
        <vertAlign val="superscript"/>
        <sz val="11"/>
        <rFont val="Verdana"/>
        <family val="2"/>
        <charset val="238"/>
      </rPr>
      <t>3</t>
    </r>
    <r>
      <rPr>
        <sz val="11"/>
        <rFont val="Verdana"/>
        <family val="2"/>
        <charset val="238"/>
      </rPr>
      <t>,
* toplotna prevodnost:</t>
    </r>
    <r>
      <rPr>
        <sz val="11"/>
        <rFont val="Symbol"/>
        <family val="1"/>
        <charset val="2"/>
      </rPr>
      <t xml:space="preserve"> l</t>
    </r>
    <r>
      <rPr>
        <sz val="11"/>
        <rFont val="Verdana"/>
        <family val="2"/>
        <charset val="238"/>
      </rPr>
      <t xml:space="preserve"> ≤ 0,040 W/mK,
* skupna debelina toplotne izolacije: 30 cm.
* polaganje v dveh slojih.
Spodnji sloj:
* podlaga: lesen stropni opaž in na njem zatesnjna parna zapora,
* debelina 14 cm,
* plošče iz poltrde kamene volne,
* polaganje med leseno nosilno konstrukcijo ostrešja in podkonstrukcijo stropa z rezanjem plošč točno na geometrijo razpoložljivega prostora.
Zgornji sloj:
* podlaga: spodnji sloj toplotne izolacije in vmes lesena nosilna konstrukcija ostrešja,
* debelina: 16 cm,
* plošče iz trde kamene volne,
* polaganje med vzdolžno podkonstrukcijo za pohodno površino z rezanjem na geometrijo razpoložljivega prostora.
V enotni ceni upoštevati še:
* izdelava zveznega prehoda toplotne izolacije v poševni del stropa,
* 100% zapolnitev vseh manjših ali težko dostopnih prostorov z mehko kameno volno,
* otežen dostop na podstrešje skozi odprtino v stropu pred vhodom v stanovanje.
Obračunska površina je bruto tlorisna površina spodnjega sloja toplotne izolacije.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</si>
</sst>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4">
    <font>
      <sz val="11"/>
      <name val="Verdana"/>
      <family val="2"/>
      <charset val="238"/>
    </font>
    <font>
      <sz val="10"/>
      <color indexed="8"/>
      <name val="Verdana"/>
      <family val="2"/>
      <charset val="238"/>
    </font>
    <font>
      <sz val="10"/>
      <color indexed="8"/>
      <name val="Verdana"/>
      <family val="2"/>
      <charset val="238"/>
    </font>
    <font>
      <sz val="11"/>
      <name val="Verdana"/>
      <family val="2"/>
      <charset val="238"/>
    </font>
    <font>
      <b/>
      <i/>
      <sz val="8"/>
      <name val="Verdana"/>
      <family val="2"/>
      <charset val="238"/>
    </font>
    <font>
      <b/>
      <i/>
      <sz val="8"/>
      <name val="Arial CE"/>
      <family val="2"/>
      <charset val="238"/>
    </font>
    <font>
      <sz val="8"/>
      <name val="Verdana"/>
      <family val="2"/>
      <charset val="238"/>
    </font>
    <font>
      <b/>
      <sz val="11"/>
      <name val="Verdana"/>
      <family val="2"/>
      <charset val="238"/>
    </font>
    <font>
      <b/>
      <sz val="12"/>
      <name val="Verdana"/>
      <family val="2"/>
      <charset val="238"/>
    </font>
    <font>
      <b/>
      <sz val="12"/>
      <name val="Arial CE"/>
      <family val="2"/>
      <charset val="238"/>
    </font>
    <font>
      <sz val="11"/>
      <name val="Arial CE"/>
      <family val="2"/>
      <charset val="238"/>
    </font>
    <font>
      <sz val="11"/>
      <name val="Arial CE"/>
      <charset val="238"/>
    </font>
    <font>
      <vertAlign val="superscript"/>
      <sz val="11"/>
      <name val="Verdana"/>
      <family val="2"/>
      <charset val="238"/>
    </font>
    <font>
      <b/>
      <sz val="11"/>
      <name val="Arial CE"/>
      <family val="2"/>
      <charset val="238"/>
    </font>
    <font>
      <sz val="10"/>
      <name val="Arial CE"/>
      <charset val="238"/>
    </font>
    <font>
      <sz val="9"/>
      <name val="Verdana"/>
      <family val="2"/>
      <charset val="238"/>
    </font>
    <font>
      <b/>
      <sz val="10"/>
      <color indexed="8"/>
      <name val="Verdana"/>
      <family val="2"/>
      <charset val="238"/>
    </font>
    <font>
      <b/>
      <sz val="12"/>
      <color indexed="8"/>
      <name val="Verdana"/>
      <family val="2"/>
      <charset val="238"/>
    </font>
    <font>
      <b/>
      <sz val="11"/>
      <color indexed="8"/>
      <name val="Verdana"/>
      <family val="2"/>
      <charset val="238"/>
    </font>
    <font>
      <b/>
      <sz val="11"/>
      <color indexed="81"/>
      <name val="Tahoma"/>
      <family val="2"/>
      <charset val="238"/>
    </font>
    <font>
      <i/>
      <u/>
      <sz val="11"/>
      <name val="Verdana"/>
      <family val="2"/>
      <charset val="238"/>
    </font>
    <font>
      <sz val="10"/>
      <name val="Verdana"/>
      <family val="2"/>
      <charset val="238"/>
    </font>
    <font>
      <sz val="11"/>
      <name val="Symbol"/>
      <family val="1"/>
      <charset val="2"/>
    </font>
    <font>
      <b/>
      <sz val="10"/>
      <color indexed="81"/>
      <name val="Tahoma"/>
      <family val="2"/>
      <charset val="238"/>
    </font>
    <font>
      <sz val="11"/>
      <color indexed="55"/>
      <name val="Verdana"/>
      <family val="2"/>
      <charset val="238"/>
    </font>
    <font>
      <b/>
      <i/>
      <sz val="8"/>
      <color indexed="55"/>
      <name val="Verdana"/>
      <family val="2"/>
      <charset val="238"/>
    </font>
    <font>
      <u/>
      <sz val="11"/>
      <name val="Verdana"/>
      <family val="2"/>
      <charset val="238"/>
    </font>
    <font>
      <sz val="11"/>
      <color indexed="8"/>
      <name val="Verdana"/>
      <family val="2"/>
      <charset val="238"/>
    </font>
    <font>
      <sz val="10"/>
      <color theme="1"/>
      <name val="Verdana"/>
      <family val="2"/>
      <charset val="238"/>
    </font>
    <font>
      <sz val="11"/>
      <color theme="0" tint="-0.34998626667073579"/>
      <name val="Verdana"/>
      <family val="2"/>
      <charset val="238"/>
    </font>
    <font>
      <i/>
      <sz val="11"/>
      <name val="Verdana"/>
      <family val="2"/>
      <charset val="238"/>
    </font>
    <font>
      <u/>
      <sz val="10"/>
      <color theme="1"/>
      <name val="Verdana"/>
      <family val="2"/>
      <charset val="238"/>
    </font>
    <font>
      <b/>
      <sz val="10"/>
      <name val="Verdana"/>
      <family val="2"/>
      <charset val="238"/>
    </font>
    <font>
      <b/>
      <i/>
      <sz val="11"/>
      <name val="Verdana"/>
      <family val="2"/>
      <charset val="238"/>
    </font>
    <font>
      <sz val="11"/>
      <color indexed="8"/>
      <name val="Arial CE"/>
      <family val="2"/>
      <charset val="238"/>
    </font>
    <font>
      <b/>
      <u/>
      <sz val="11"/>
      <name val="Verdana"/>
      <family val="2"/>
      <charset val="238"/>
    </font>
    <font>
      <b/>
      <sz val="11"/>
      <color theme="0" tint="-0.34998626667073579"/>
      <name val="Arial"/>
      <family val="2"/>
      <charset val="238"/>
    </font>
    <font>
      <sz val="11"/>
      <color theme="1"/>
      <name val="Verdana"/>
      <family val="2"/>
      <charset val="238"/>
    </font>
    <font>
      <vertAlign val="subscript"/>
      <sz val="11"/>
      <name val="Verdana"/>
      <family val="2"/>
      <charset val="238"/>
    </font>
    <font>
      <b/>
      <sz val="11"/>
      <color theme="0" tint="-0.34998626667073579"/>
      <name val="Verdana"/>
      <family val="2"/>
      <charset val="238"/>
    </font>
    <font>
      <b/>
      <vertAlign val="subscript"/>
      <sz val="11"/>
      <name val="Verdana"/>
      <family val="2"/>
      <charset val="238"/>
    </font>
    <font>
      <sz val="11"/>
      <name val="Verdana"/>
      <family val="1"/>
      <charset val="2"/>
    </font>
    <font>
      <sz val="11"/>
      <color rgb="FFFF0000"/>
      <name val="Verdana"/>
      <family val="2"/>
      <charset val="238"/>
    </font>
    <font>
      <strike/>
      <sz val="11"/>
      <color rgb="FFFF0000"/>
      <name val="Verdana"/>
      <family val="2"/>
      <charset val="23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3">
    <border>
      <left/>
      <right/>
      <top/>
      <bottom/>
      <diagonal/>
    </border>
    <border>
      <left/>
      <right/>
      <top style="thin">
        <color indexed="64"/>
      </top>
      <bottom style="double">
        <color indexed="64"/>
      </bottom>
      <diagonal/>
    </border>
    <border>
      <left/>
      <right/>
      <top style="hair">
        <color indexed="23"/>
      </top>
      <bottom style="hair">
        <color indexed="23"/>
      </bottom>
      <diagonal/>
    </border>
    <border>
      <left/>
      <right/>
      <top style="thin">
        <color indexed="64"/>
      </top>
      <bottom/>
      <diagonal/>
    </border>
    <border>
      <left/>
      <right/>
      <top style="hair">
        <color indexed="23"/>
      </top>
      <bottom/>
      <diagonal/>
    </border>
    <border>
      <left/>
      <right/>
      <top/>
      <bottom style="hair">
        <color indexed="23"/>
      </bottom>
      <diagonal/>
    </border>
    <border>
      <left style="thin">
        <color indexed="64"/>
      </left>
      <right style="thin">
        <color indexed="64"/>
      </right>
      <top style="thin">
        <color indexed="64"/>
      </top>
      <bottom style="thin">
        <color indexed="64"/>
      </bottom>
      <diagonal/>
    </border>
    <border>
      <left/>
      <right/>
      <top style="hair">
        <color theme="0" tint="-0.499984740745262"/>
      </top>
      <bottom style="hair">
        <color theme="0" tint="-0.499984740745262"/>
      </bottom>
      <diagonal/>
    </border>
    <border>
      <left/>
      <right/>
      <top/>
      <bottom style="thin">
        <color indexed="64"/>
      </bottom>
      <diagonal/>
    </border>
    <border>
      <left/>
      <right/>
      <top style="dotted">
        <color auto="1"/>
      </top>
      <bottom style="dotted">
        <color auto="1"/>
      </bottom>
      <diagonal/>
    </border>
    <border>
      <left/>
      <right/>
      <top/>
      <bottom style="dotted">
        <color auto="1"/>
      </bottom>
      <diagonal/>
    </border>
    <border>
      <left/>
      <right/>
      <top style="hair">
        <color auto="1"/>
      </top>
      <bottom style="hair">
        <color auto="1"/>
      </bottom>
      <diagonal/>
    </border>
    <border>
      <left/>
      <right/>
      <top style="hair">
        <color auto="1"/>
      </top>
      <bottom/>
      <diagonal/>
    </border>
  </borders>
  <cellStyleXfs count="7">
    <xf numFmtId="0" fontId="0" fillId="0" borderId="0"/>
    <xf numFmtId="4" fontId="3" fillId="0" borderId="0"/>
    <xf numFmtId="0" fontId="3" fillId="0" borderId="0"/>
    <xf numFmtId="0" fontId="3" fillId="0" borderId="0"/>
    <xf numFmtId="0" fontId="14" fillId="0" borderId="0"/>
    <xf numFmtId="0" fontId="28" fillId="0" borderId="0"/>
    <xf numFmtId="0" fontId="28" fillId="0" borderId="0"/>
  </cellStyleXfs>
  <cellXfs count="248">
    <xf numFmtId="0" fontId="0" fillId="0" borderId="0" xfId="0"/>
    <xf numFmtId="4" fontId="5" fillId="0" borderId="0" xfId="0" applyNumberFormat="1" applyFont="1"/>
    <xf numFmtId="4" fontId="6" fillId="0" borderId="0" xfId="1" applyFont="1"/>
    <xf numFmtId="4" fontId="7" fillId="0" borderId="0" xfId="1" applyFont="1"/>
    <xf numFmtId="4" fontId="3" fillId="0" borderId="0" xfId="1"/>
    <xf numFmtId="49" fontId="8" fillId="2" borderId="0" xfId="0" applyNumberFormat="1" applyFont="1" applyFill="1" applyAlignment="1">
      <alignment vertical="top"/>
    </xf>
    <xf numFmtId="0" fontId="8" fillId="2" borderId="0" xfId="0" applyNumberFormat="1" applyFont="1" applyFill="1" applyBorder="1" applyAlignment="1">
      <alignment vertical="top"/>
    </xf>
    <xf numFmtId="4" fontId="8" fillId="2" borderId="0" xfId="0" applyNumberFormat="1" applyFont="1" applyFill="1" applyBorder="1" applyAlignment="1">
      <alignment horizontal="right"/>
    </xf>
    <xf numFmtId="4" fontId="8" fillId="2" borderId="0" xfId="0" applyNumberFormat="1" applyFont="1" applyFill="1" applyAlignment="1">
      <alignment horizontal="right"/>
    </xf>
    <xf numFmtId="4" fontId="9" fillId="0" borderId="0" xfId="0" applyNumberFormat="1" applyFont="1"/>
    <xf numFmtId="49" fontId="0" fillId="0" borderId="0" xfId="0" applyNumberFormat="1" applyFont="1" applyFill="1" applyAlignment="1">
      <alignment vertical="top"/>
    </xf>
    <xf numFmtId="0" fontId="0" fillId="0" borderId="0" xfId="0" applyNumberFormat="1" applyFont="1" applyFill="1" applyBorder="1" applyAlignment="1">
      <alignment horizontal="justify" vertical="top"/>
    </xf>
    <xf numFmtId="4" fontId="0" fillId="0" borderId="0" xfId="0" applyNumberFormat="1" applyFont="1" applyBorder="1" applyAlignment="1">
      <alignment horizontal="right"/>
    </xf>
    <xf numFmtId="4" fontId="0" fillId="0" borderId="0" xfId="0" applyNumberFormat="1" applyFont="1" applyAlignment="1">
      <alignment horizontal="right"/>
    </xf>
    <xf numFmtId="4" fontId="10" fillId="0" borderId="0" xfId="0" applyNumberFormat="1" applyFont="1"/>
    <xf numFmtId="4" fontId="0" fillId="0" borderId="0" xfId="0" applyNumberFormat="1" applyFont="1"/>
    <xf numFmtId="4" fontId="11" fillId="0" borderId="0" xfId="0" applyNumberFormat="1" applyFont="1"/>
    <xf numFmtId="0" fontId="0" fillId="0" borderId="0" xfId="0" applyNumberFormat="1" applyFont="1" applyFill="1" applyAlignment="1">
      <alignment horizontal="justify" vertical="top"/>
    </xf>
    <xf numFmtId="49" fontId="7" fillId="0" borderId="1" xfId="0" applyNumberFormat="1" applyFont="1" applyFill="1" applyBorder="1" applyAlignment="1">
      <alignment vertical="top"/>
    </xf>
    <xf numFmtId="0" fontId="7" fillId="0" borderId="1" xfId="0" applyNumberFormat="1" applyFont="1" applyFill="1" applyBorder="1" applyAlignment="1">
      <alignment vertical="top"/>
    </xf>
    <xf numFmtId="4" fontId="7" fillId="0" borderId="1" xfId="0" applyNumberFormat="1" applyFont="1" applyFill="1" applyBorder="1" applyAlignment="1"/>
    <xf numFmtId="4" fontId="7" fillId="0" borderId="1" xfId="0" applyNumberFormat="1" applyFont="1" applyBorder="1"/>
    <xf numFmtId="4" fontId="13" fillId="0" borderId="0" xfId="0" applyNumberFormat="1" applyFont="1"/>
    <xf numFmtId="49" fontId="7" fillId="0" borderId="0" xfId="0" applyNumberFormat="1" applyFont="1" applyFill="1" applyAlignment="1">
      <alignment vertical="top"/>
    </xf>
    <xf numFmtId="0" fontId="7" fillId="0" borderId="0" xfId="0" applyNumberFormat="1" applyFont="1" applyFill="1" applyBorder="1" applyAlignment="1">
      <alignment vertical="top"/>
    </xf>
    <xf numFmtId="4" fontId="7" fillId="0" borderId="0" xfId="0" applyNumberFormat="1" applyFont="1" applyFill="1" applyBorder="1" applyAlignment="1">
      <alignment horizontal="right"/>
    </xf>
    <xf numFmtId="4" fontId="7" fillId="0" borderId="0" xfId="0" applyNumberFormat="1" applyFont="1" applyFill="1" applyAlignment="1">
      <alignment horizontal="right"/>
    </xf>
    <xf numFmtId="4" fontId="13" fillId="0" borderId="0" xfId="0" applyNumberFormat="1" applyFont="1" applyFill="1"/>
    <xf numFmtId="0" fontId="15" fillId="0" borderId="0" xfId="0" applyFont="1" applyAlignment="1">
      <alignment vertical="top" wrapText="1"/>
    </xf>
    <xf numFmtId="0" fontId="0" fillId="0" borderId="0" xfId="0" applyNumberFormat="1" applyFont="1" applyFill="1" applyAlignment="1">
      <alignment vertical="top" wrapText="1"/>
    </xf>
    <xf numFmtId="4" fontId="0" fillId="0" borderId="0" xfId="0" applyNumberFormat="1" applyFont="1" applyAlignment="1">
      <alignment horizontal="center"/>
    </xf>
    <xf numFmtId="0" fontId="20" fillId="0" borderId="0" xfId="0" applyNumberFormat="1" applyFont="1" applyFill="1" applyAlignment="1">
      <alignment horizontal="justify" vertical="top"/>
    </xf>
    <xf numFmtId="0" fontId="17" fillId="0" borderId="0" xfId="6" applyFont="1" applyAlignment="1" applyProtection="1">
      <alignment vertical="center"/>
    </xf>
    <xf numFmtId="0" fontId="17" fillId="0" borderId="0" xfId="6" applyFont="1" applyProtection="1"/>
    <xf numFmtId="0" fontId="28" fillId="0" borderId="0" xfId="6" applyAlignment="1" applyProtection="1">
      <alignment vertical="center"/>
    </xf>
    <xf numFmtId="0" fontId="28" fillId="0" borderId="0" xfId="6" applyAlignment="1" applyProtection="1">
      <alignment vertical="top"/>
    </xf>
    <xf numFmtId="0" fontId="28" fillId="0" borderId="0" xfId="6" applyAlignment="1" applyProtection="1">
      <alignment vertical="top" wrapText="1"/>
    </xf>
    <xf numFmtId="0" fontId="28" fillId="0" borderId="0" xfId="6" applyProtection="1"/>
    <xf numFmtId="0" fontId="18" fillId="0" borderId="0" xfId="6" applyFont="1" applyAlignment="1" applyProtection="1">
      <alignment vertical="center"/>
    </xf>
    <xf numFmtId="0" fontId="18" fillId="0" borderId="0" xfId="6" applyFont="1" applyAlignment="1" applyProtection="1">
      <alignment vertical="top"/>
    </xf>
    <xf numFmtId="0" fontId="18" fillId="0" borderId="0" xfId="6" applyFont="1" applyAlignment="1" applyProtection="1">
      <alignment vertical="top" wrapText="1"/>
    </xf>
    <xf numFmtId="0" fontId="18" fillId="0" borderId="0" xfId="6" applyFont="1" applyProtection="1"/>
    <xf numFmtId="0" fontId="28" fillId="0" borderId="2" xfId="6" applyBorder="1" applyAlignment="1" applyProtection="1">
      <alignment vertical="top"/>
    </xf>
    <xf numFmtId="164" fontId="28" fillId="0" borderId="2" xfId="6" applyNumberFormat="1" applyBorder="1" applyAlignment="1" applyProtection="1">
      <alignment vertical="center"/>
    </xf>
    <xf numFmtId="0" fontId="16" fillId="0" borderId="0" xfId="6" applyFont="1" applyProtection="1"/>
    <xf numFmtId="0" fontId="7" fillId="0" borderId="0" xfId="6" applyFont="1" applyAlignment="1" applyProtection="1">
      <alignment vertical="center"/>
    </xf>
    <xf numFmtId="0" fontId="7" fillId="0" borderId="0" xfId="6" applyFont="1" applyProtection="1"/>
    <xf numFmtId="0" fontId="21" fillId="0" borderId="0" xfId="6" applyFont="1" applyAlignment="1" applyProtection="1">
      <alignment vertical="center"/>
    </xf>
    <xf numFmtId="0" fontId="21" fillId="0" borderId="0" xfId="6" applyFont="1" applyProtection="1"/>
    <xf numFmtId="0" fontId="21" fillId="0" borderId="4" xfId="6" applyFont="1" applyBorder="1" applyAlignment="1" applyProtection="1">
      <alignment vertical="top"/>
    </xf>
    <xf numFmtId="0" fontId="21" fillId="0" borderId="4" xfId="6" applyFont="1" applyBorder="1" applyAlignment="1" applyProtection="1">
      <alignment vertical="top" wrapText="1"/>
    </xf>
    <xf numFmtId="0" fontId="21" fillId="0" borderId="5" xfId="6" applyFont="1" applyBorder="1" applyAlignment="1" applyProtection="1">
      <alignment vertical="top"/>
    </xf>
    <xf numFmtId="0" fontId="21" fillId="0" borderId="5" xfId="6" applyFont="1" applyBorder="1" applyAlignment="1" applyProtection="1">
      <alignment vertical="top" wrapText="1"/>
    </xf>
    <xf numFmtId="0" fontId="21" fillId="0" borderId="2" xfId="6" applyFont="1" applyBorder="1" applyAlignment="1" applyProtection="1">
      <alignment vertical="top"/>
    </xf>
    <xf numFmtId="0" fontId="21" fillId="0" borderId="2" xfId="6" applyFont="1" applyBorder="1" applyAlignment="1" applyProtection="1">
      <alignment vertical="top" wrapText="1"/>
    </xf>
    <xf numFmtId="4" fontId="0" fillId="0" borderId="0" xfId="0" applyNumberFormat="1" applyFont="1" applyFill="1" applyAlignment="1">
      <alignment horizontal="right"/>
    </xf>
    <xf numFmtId="49" fontId="28" fillId="0" borderId="2" xfId="6" applyNumberFormat="1" applyBorder="1" applyAlignment="1" applyProtection="1">
      <alignment horizontal="left" vertical="top" wrapText="1"/>
      <protection locked="0"/>
    </xf>
    <xf numFmtId="49" fontId="4" fillId="0" borderId="6" xfId="0" applyNumberFormat="1" applyFont="1" applyBorder="1" applyAlignment="1">
      <alignment vertical="center"/>
    </xf>
    <xf numFmtId="0" fontId="4" fillId="0" borderId="6" xfId="0" applyNumberFormat="1" applyFont="1" applyBorder="1" applyAlignment="1">
      <alignment vertical="center" wrapText="1"/>
    </xf>
    <xf numFmtId="4" fontId="4" fillId="0" borderId="6" xfId="0" applyNumberFormat="1" applyFont="1" applyBorder="1" applyAlignment="1">
      <alignment horizontal="center" vertical="center"/>
    </xf>
    <xf numFmtId="4" fontId="4" fillId="0" borderId="6" xfId="0" applyNumberFormat="1" applyFont="1" applyBorder="1" applyAlignment="1">
      <alignment horizontal="right" vertical="center"/>
    </xf>
    <xf numFmtId="0" fontId="0" fillId="0" borderId="0" xfId="0" applyFont="1"/>
    <xf numFmtId="0" fontId="20" fillId="0" borderId="0" xfId="0" applyNumberFormat="1" applyFont="1" applyFill="1" applyAlignment="1">
      <alignment vertical="top" wrapText="1"/>
    </xf>
    <xf numFmtId="0" fontId="2" fillId="0" borderId="2" xfId="6" applyFont="1" applyBorder="1" applyAlignment="1" applyProtection="1">
      <alignment vertical="center"/>
    </xf>
    <xf numFmtId="0" fontId="0" fillId="0" borderId="0" xfId="0" applyNumberFormat="1" applyFill="1" applyAlignment="1">
      <alignment vertical="top" wrapText="1"/>
    </xf>
    <xf numFmtId="49" fontId="0" fillId="0" borderId="0" xfId="0" applyNumberFormat="1" applyFill="1" applyAlignment="1">
      <alignment vertical="top"/>
    </xf>
    <xf numFmtId="4" fontId="0" fillId="0" borderId="0" xfId="0" applyNumberFormat="1" applyAlignment="1">
      <alignment horizontal="center"/>
    </xf>
    <xf numFmtId="4" fontId="0" fillId="0" borderId="0" xfId="0" applyNumberFormat="1" applyFont="1" applyFill="1" applyAlignment="1">
      <alignment horizontal="center"/>
    </xf>
    <xf numFmtId="4" fontId="10" fillId="0" borderId="0" xfId="0" applyNumberFormat="1" applyFont="1" applyFill="1"/>
    <xf numFmtId="0" fontId="0" fillId="0" borderId="0" xfId="0" applyFill="1"/>
    <xf numFmtId="49" fontId="7" fillId="0" borderId="0" xfId="0" applyNumberFormat="1" applyFont="1" applyFill="1" applyBorder="1" applyAlignment="1">
      <alignment vertical="top"/>
    </xf>
    <xf numFmtId="4" fontId="7" fillId="0" borderId="0" xfId="0" applyNumberFormat="1" applyFont="1" applyFill="1" applyBorder="1" applyAlignment="1"/>
    <xf numFmtId="4" fontId="7" fillId="0" borderId="0" xfId="0" applyNumberFormat="1" applyFont="1" applyBorder="1"/>
    <xf numFmtId="4" fontId="0" fillId="0" borderId="0" xfId="0" applyNumberFormat="1" applyFont="1" applyFill="1"/>
    <xf numFmtId="0" fontId="29" fillId="0" borderId="0" xfId="0" applyNumberFormat="1" applyFont="1" applyFill="1" applyAlignment="1">
      <alignment vertical="top" wrapText="1"/>
    </xf>
    <xf numFmtId="49" fontId="8" fillId="0" borderId="0" xfId="0" applyNumberFormat="1" applyFont="1" applyFill="1" applyAlignment="1">
      <alignment vertical="top"/>
    </xf>
    <xf numFmtId="4" fontId="8" fillId="0" borderId="0" xfId="0" applyNumberFormat="1" applyFont="1" applyFill="1" applyBorder="1" applyAlignment="1">
      <alignment horizontal="right"/>
    </xf>
    <xf numFmtId="4" fontId="8" fillId="0" borderId="0" xfId="0" applyNumberFormat="1" applyFont="1" applyFill="1" applyAlignment="1">
      <alignment horizontal="right"/>
    </xf>
    <xf numFmtId="0" fontId="0" fillId="0" borderId="0" xfId="0" applyNumberFormat="1" applyFont="1" applyFill="1" applyBorder="1" applyAlignment="1" applyProtection="1">
      <alignment horizontal="justify" vertical="top"/>
      <protection locked="0"/>
    </xf>
    <xf numFmtId="0" fontId="21" fillId="0" borderId="7" xfId="6" applyFont="1" applyBorder="1" applyAlignment="1" applyProtection="1">
      <alignment vertical="top"/>
    </xf>
    <xf numFmtId="0" fontId="0" fillId="0" borderId="0" xfId="0" applyFont="1" applyFill="1" applyAlignment="1">
      <alignment horizontal="center" vertical="top"/>
    </xf>
    <xf numFmtId="0" fontId="0" fillId="0" borderId="0" xfId="0" applyFont="1" applyFill="1" applyAlignment="1">
      <alignment horizontal="left" vertical="top" wrapText="1"/>
    </xf>
    <xf numFmtId="0" fontId="7" fillId="0" borderId="0" xfId="0" applyFont="1" applyFill="1" applyAlignment="1">
      <alignment horizontal="center" vertical="top"/>
    </xf>
    <xf numFmtId="0" fontId="0" fillId="0" borderId="0" xfId="0" applyFont="1" applyFill="1"/>
    <xf numFmtId="4" fontId="7" fillId="0" borderId="0" xfId="0" applyNumberFormat="1" applyFont="1" applyFill="1" applyAlignment="1">
      <alignment vertical="top"/>
    </xf>
    <xf numFmtId="0" fontId="7" fillId="0" borderId="0" xfId="0" applyFont="1" applyFill="1" applyAlignment="1">
      <alignment vertical="top"/>
    </xf>
    <xf numFmtId="4" fontId="0" fillId="0" borderId="0" xfId="0" applyNumberFormat="1" applyFont="1" applyFill="1" applyAlignment="1">
      <alignment vertical="top"/>
    </xf>
    <xf numFmtId="0" fontId="0" fillId="0" borderId="0" xfId="0" applyFont="1" applyFill="1" applyAlignment="1">
      <alignment vertical="top"/>
    </xf>
    <xf numFmtId="4" fontId="0" fillId="0" borderId="0" xfId="0" applyNumberFormat="1" applyFont="1" applyFill="1" applyAlignment="1">
      <alignment horizontal="left" vertical="top"/>
    </xf>
    <xf numFmtId="0" fontId="0" fillId="0" borderId="0" xfId="0" applyFont="1" applyFill="1" applyAlignment="1">
      <alignment horizontal="left" vertical="top"/>
    </xf>
    <xf numFmtId="1" fontId="33"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4" fontId="0" fillId="0" borderId="0" xfId="0" applyNumberFormat="1" applyFont="1" applyFill="1" applyBorder="1" applyAlignment="1">
      <alignment horizontal="center" vertical="top"/>
    </xf>
    <xf numFmtId="4" fontId="0" fillId="0" borderId="0" xfId="0" applyNumberFormat="1" applyFont="1" applyFill="1" applyBorder="1" applyAlignment="1" applyProtection="1">
      <alignment horizontal="right" vertical="top"/>
      <protection locked="0"/>
    </xf>
    <xf numFmtId="1" fontId="0" fillId="0" borderId="0" xfId="0" applyNumberFormat="1" applyFont="1" applyFill="1" applyBorder="1" applyAlignment="1">
      <alignment vertical="top"/>
    </xf>
    <xf numFmtId="0" fontId="0" fillId="0" borderId="0" xfId="0" applyFont="1" applyFill="1" applyAlignment="1">
      <alignment horizontal="left" vertical="center" wrapText="1"/>
    </xf>
    <xf numFmtId="0" fontId="0" fillId="0" borderId="0" xfId="0" applyNumberFormat="1" applyFont="1" applyFill="1" applyAlignment="1">
      <alignment horizontal="justify" vertical="top" wrapText="1"/>
    </xf>
    <xf numFmtId="49" fontId="0" fillId="0" borderId="0" xfId="0" applyNumberFormat="1" applyFont="1" applyFill="1" applyBorder="1" applyAlignment="1">
      <alignment vertical="top"/>
    </xf>
    <xf numFmtId="49" fontId="0" fillId="0" borderId="0" xfId="0" applyNumberFormat="1" applyFill="1" applyBorder="1" applyAlignment="1">
      <alignment vertical="top"/>
    </xf>
    <xf numFmtId="4" fontId="34" fillId="0" borderId="0" xfId="0" applyNumberFormat="1" applyFont="1"/>
    <xf numFmtId="0" fontId="27" fillId="0" borderId="0" xfId="0" applyNumberFormat="1" applyFont="1" applyFill="1" applyAlignment="1">
      <alignment vertical="top" wrapText="1"/>
    </xf>
    <xf numFmtId="4" fontId="10" fillId="0" borderId="0" xfId="0" applyNumberFormat="1" applyFont="1"/>
    <xf numFmtId="4" fontId="0" fillId="0" borderId="0" xfId="0" applyNumberFormat="1" applyFont="1"/>
    <xf numFmtId="4" fontId="11" fillId="0" borderId="0" xfId="0" applyNumberFormat="1" applyFont="1"/>
    <xf numFmtId="0" fontId="0" fillId="0" borderId="0" xfId="0" applyNumberFormat="1" applyFont="1" applyFill="1" applyAlignment="1">
      <alignment vertical="top" wrapText="1"/>
    </xf>
    <xf numFmtId="4" fontId="0" fillId="0" borderId="0" xfId="0" applyNumberFormat="1" applyFont="1" applyAlignment="1">
      <alignment horizontal="center"/>
    </xf>
    <xf numFmtId="4" fontId="0" fillId="0" borderId="0" xfId="0" applyNumberFormat="1" applyFont="1" applyFill="1" applyAlignment="1">
      <alignment horizontal="right"/>
    </xf>
    <xf numFmtId="4" fontId="0" fillId="0" borderId="0" xfId="0" applyNumberFormat="1" applyFont="1" applyFill="1" applyAlignment="1">
      <alignment horizontal="center"/>
    </xf>
    <xf numFmtId="0" fontId="0" fillId="0" borderId="0" xfId="0" applyNumberFormat="1" applyFill="1" applyAlignment="1" applyProtection="1">
      <alignment vertical="top" wrapText="1"/>
      <protection locked="0"/>
    </xf>
    <xf numFmtId="4" fontId="0" fillId="0" borderId="0" xfId="0" applyNumberFormat="1" applyFont="1" applyFill="1"/>
    <xf numFmtId="0" fontId="21" fillId="0" borderId="0" xfId="6" applyFont="1" applyBorder="1" applyAlignment="1" applyProtection="1">
      <alignment vertical="top"/>
    </xf>
    <xf numFmtId="0" fontId="21" fillId="0" borderId="0" xfId="6" applyFont="1" applyBorder="1" applyAlignment="1" applyProtection="1">
      <alignment vertical="top" wrapText="1"/>
    </xf>
    <xf numFmtId="0" fontId="32" fillId="0" borderId="0" xfId="6" applyFont="1" applyAlignment="1" applyProtection="1">
      <alignment horizontal="right" vertical="center"/>
    </xf>
    <xf numFmtId="0" fontId="32" fillId="0" borderId="0" xfId="6" applyFont="1" applyAlignment="1" applyProtection="1">
      <alignment vertical="center"/>
    </xf>
    <xf numFmtId="164" fontId="32" fillId="0" borderId="0" xfId="6" applyNumberFormat="1" applyFont="1" applyAlignment="1" applyProtection="1">
      <alignment horizontal="right" vertical="center"/>
    </xf>
    <xf numFmtId="164" fontId="32" fillId="0" borderId="0" xfId="6" applyNumberFormat="1" applyFont="1" applyAlignment="1" applyProtection="1">
      <alignment vertical="center"/>
    </xf>
    <xf numFmtId="0" fontId="21" fillId="0" borderId="0" xfId="6" applyFont="1" applyAlignment="1" applyProtection="1">
      <alignment horizontal="right" vertical="center"/>
    </xf>
    <xf numFmtId="164" fontId="21" fillId="0" borderId="0" xfId="6" applyNumberFormat="1" applyFont="1" applyAlignment="1" applyProtection="1">
      <alignment vertical="center"/>
    </xf>
    <xf numFmtId="164" fontId="21" fillId="0" borderId="0" xfId="6" applyNumberFormat="1" applyFont="1" applyFill="1" applyAlignment="1" applyProtection="1">
      <alignment vertical="center"/>
    </xf>
    <xf numFmtId="0" fontId="32" fillId="0" borderId="3" xfId="6" applyFont="1" applyBorder="1" applyAlignment="1" applyProtection="1">
      <alignment vertical="center"/>
    </xf>
    <xf numFmtId="164" fontId="32" fillId="0" borderId="3" xfId="6" applyNumberFormat="1" applyFont="1" applyBorder="1" applyAlignment="1" applyProtection="1">
      <alignment vertical="center"/>
    </xf>
    <xf numFmtId="10" fontId="21" fillId="0" borderId="0" xfId="6" applyNumberFormat="1" applyFont="1" applyAlignment="1" applyProtection="1">
      <alignment vertical="center"/>
    </xf>
    <xf numFmtId="10" fontId="21" fillId="0" borderId="0" xfId="6" applyNumberFormat="1" applyFont="1" applyAlignment="1" applyProtection="1">
      <alignment vertical="center"/>
      <protection locked="0"/>
    </xf>
    <xf numFmtId="0" fontId="3" fillId="0" borderId="0" xfId="6" applyFont="1" applyAlignment="1" applyProtection="1">
      <alignment horizontal="right" vertical="center"/>
    </xf>
    <xf numFmtId="0" fontId="7" fillId="0" borderId="3" xfId="6" applyFont="1" applyBorder="1" applyAlignment="1" applyProtection="1">
      <alignment vertical="center"/>
    </xf>
    <xf numFmtId="164" fontId="7" fillId="0" borderId="3" xfId="6" applyNumberFormat="1" applyFont="1" applyBorder="1" applyAlignment="1" applyProtection="1">
      <alignment vertical="center"/>
    </xf>
    <xf numFmtId="0" fontId="3" fillId="0" borderId="0" xfId="6" applyFont="1" applyProtection="1"/>
    <xf numFmtId="49" fontId="0" fillId="0" borderId="0" xfId="0" applyNumberFormat="1" applyFont="1" applyFill="1" applyAlignment="1">
      <alignment vertical="top"/>
    </xf>
    <xf numFmtId="4" fontId="0" fillId="0" borderId="0" xfId="0" applyNumberFormat="1" applyFont="1" applyBorder="1" applyAlignment="1">
      <alignment horizontal="right"/>
    </xf>
    <xf numFmtId="4" fontId="0" fillId="0" borderId="0" xfId="0" applyNumberFormat="1" applyFont="1" applyAlignment="1">
      <alignment horizontal="right"/>
    </xf>
    <xf numFmtId="4" fontId="10" fillId="0" borderId="0" xfId="0" applyNumberFormat="1" applyFont="1"/>
    <xf numFmtId="4" fontId="0" fillId="0" borderId="0" xfId="0" applyNumberFormat="1" applyFont="1"/>
    <xf numFmtId="4" fontId="11" fillId="0" borderId="0" xfId="0" applyNumberFormat="1" applyFont="1"/>
    <xf numFmtId="49" fontId="7" fillId="0" borderId="1" xfId="0" applyNumberFormat="1" applyFont="1" applyFill="1" applyBorder="1" applyAlignment="1">
      <alignment vertical="top"/>
    </xf>
    <xf numFmtId="0" fontId="7" fillId="0" borderId="1" xfId="0" applyNumberFormat="1" applyFont="1" applyFill="1" applyBorder="1" applyAlignment="1">
      <alignment vertical="top"/>
    </xf>
    <xf numFmtId="4" fontId="7" fillId="0" borderId="1" xfId="0" applyNumberFormat="1" applyFont="1" applyFill="1" applyBorder="1" applyAlignment="1"/>
    <xf numFmtId="4" fontId="7" fillId="0" borderId="1" xfId="0" applyNumberFormat="1" applyFont="1" applyBorder="1"/>
    <xf numFmtId="4" fontId="13" fillId="0" borderId="0" xfId="0" applyNumberFormat="1" applyFont="1"/>
    <xf numFmtId="49" fontId="7" fillId="0" borderId="0" xfId="0" applyNumberFormat="1" applyFont="1" applyFill="1" applyAlignment="1">
      <alignment vertical="top"/>
    </xf>
    <xf numFmtId="0" fontId="7" fillId="0" borderId="0" xfId="0" applyNumberFormat="1" applyFont="1" applyFill="1" applyBorder="1" applyAlignment="1">
      <alignment vertical="top"/>
    </xf>
    <xf numFmtId="4" fontId="7" fillId="0" borderId="0" xfId="0" applyNumberFormat="1" applyFont="1" applyFill="1" applyBorder="1" applyAlignment="1">
      <alignment horizontal="right"/>
    </xf>
    <xf numFmtId="4" fontId="7" fillId="0" borderId="0" xfId="0" applyNumberFormat="1" applyFont="1" applyFill="1" applyAlignment="1">
      <alignment horizontal="right"/>
    </xf>
    <xf numFmtId="0" fontId="0" fillId="0" borderId="0" xfId="0" applyNumberFormat="1" applyFont="1" applyFill="1" applyAlignment="1">
      <alignment vertical="top" wrapText="1"/>
    </xf>
    <xf numFmtId="4" fontId="0" fillId="0" borderId="0" xfId="0" applyNumberFormat="1" applyFont="1" applyAlignment="1">
      <alignment horizontal="center"/>
    </xf>
    <xf numFmtId="0" fontId="20" fillId="0" borderId="0" xfId="0" applyNumberFormat="1" applyFont="1" applyFill="1" applyAlignment="1">
      <alignment horizontal="justify" vertical="top"/>
    </xf>
    <xf numFmtId="0" fontId="28" fillId="0" borderId="0" xfId="6" applyProtection="1"/>
    <xf numFmtId="0" fontId="21" fillId="0" borderId="0" xfId="6" applyFont="1" applyAlignment="1" applyProtection="1">
      <alignment vertical="center"/>
    </xf>
    <xf numFmtId="4" fontId="0" fillId="0" borderId="0" xfId="0" applyNumberFormat="1" applyFont="1" applyFill="1" applyAlignment="1">
      <alignment horizontal="right"/>
    </xf>
    <xf numFmtId="0" fontId="24" fillId="0" borderId="0" xfId="0" applyNumberFormat="1" applyFont="1" applyFill="1" applyAlignment="1">
      <alignment vertical="top" wrapText="1"/>
    </xf>
    <xf numFmtId="0" fontId="0" fillId="0" borderId="0" xfId="0" applyNumberFormat="1" applyFill="1" applyAlignment="1">
      <alignment vertical="top" wrapText="1"/>
    </xf>
    <xf numFmtId="49" fontId="0" fillId="0" borderId="0" xfId="0" applyNumberFormat="1" applyFill="1" applyAlignment="1">
      <alignment vertical="top"/>
    </xf>
    <xf numFmtId="4" fontId="0" fillId="0" borderId="0" xfId="0" applyNumberFormat="1" applyAlignment="1">
      <alignment horizontal="center"/>
    </xf>
    <xf numFmtId="4" fontId="0" fillId="0" borderId="0" xfId="0" applyNumberFormat="1" applyFont="1" applyFill="1" applyAlignment="1">
      <alignment horizontal="center"/>
    </xf>
    <xf numFmtId="49" fontId="7" fillId="0" borderId="0" xfId="0" applyNumberFormat="1" applyFont="1" applyFill="1" applyBorder="1" applyAlignment="1">
      <alignment vertical="top"/>
    </xf>
    <xf numFmtId="4" fontId="0" fillId="0" borderId="0" xfId="0" applyNumberFormat="1" applyFont="1" applyFill="1"/>
    <xf numFmtId="0" fontId="0" fillId="0" borderId="0" xfId="0" applyNumberFormat="1" applyFill="1" applyAlignment="1">
      <alignment horizontal="left" vertical="top" wrapText="1"/>
    </xf>
    <xf numFmtId="0" fontId="21" fillId="0" borderId="0" xfId="6" applyFont="1" applyAlignment="1" applyProtection="1">
      <alignment horizontal="right" vertical="center"/>
    </xf>
    <xf numFmtId="164" fontId="21" fillId="0" borderId="0" xfId="6" applyNumberFormat="1" applyFont="1" applyAlignment="1" applyProtection="1">
      <alignment vertical="center"/>
    </xf>
    <xf numFmtId="0" fontId="0" fillId="0" borderId="0" xfId="0" applyNumberFormat="1" applyFill="1" applyBorder="1" applyAlignment="1">
      <alignment vertical="top" wrapText="1"/>
    </xf>
    <xf numFmtId="4" fontId="0" fillId="0" borderId="0" xfId="0" applyNumberFormat="1" applyFont="1" applyBorder="1" applyAlignment="1">
      <alignment horizontal="center"/>
    </xf>
    <xf numFmtId="4" fontId="0" fillId="0" borderId="0" xfId="0" applyNumberFormat="1" applyFont="1" applyBorder="1"/>
    <xf numFmtId="0" fontId="0" fillId="0" borderId="0" xfId="0" applyNumberFormat="1" applyFont="1" applyFill="1" applyAlignment="1">
      <alignment horizontal="left" vertical="top" wrapText="1"/>
    </xf>
    <xf numFmtId="0" fontId="30" fillId="0" borderId="0" xfId="0" applyNumberFormat="1" applyFont="1" applyFill="1" applyBorder="1" applyAlignment="1">
      <alignment horizontal="left" vertical="top" wrapText="1"/>
    </xf>
    <xf numFmtId="0" fontId="21" fillId="0" borderId="2" xfId="6" applyFont="1" applyFill="1" applyBorder="1" applyAlignment="1" applyProtection="1">
      <alignment vertical="top" wrapText="1"/>
    </xf>
    <xf numFmtId="0" fontId="21" fillId="0" borderId="2" xfId="6" applyFont="1" applyFill="1" applyBorder="1" applyAlignment="1" applyProtection="1">
      <alignment horizontal="left" vertical="top" wrapText="1"/>
      <protection locked="0"/>
    </xf>
    <xf numFmtId="0" fontId="7" fillId="0" borderId="0" xfId="0" applyNumberFormat="1" applyFont="1" applyFill="1" applyBorder="1" applyAlignment="1">
      <alignment vertical="top" wrapText="1"/>
    </xf>
    <xf numFmtId="4" fontId="0" fillId="0" borderId="0" xfId="0" applyNumberFormat="1" applyFont="1" applyFill="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Fill="1" applyBorder="1"/>
    <xf numFmtId="49" fontId="0" fillId="0" borderId="8" xfId="0" applyNumberFormat="1" applyFill="1" applyBorder="1" applyAlignment="1">
      <alignment vertical="top"/>
    </xf>
    <xf numFmtId="0" fontId="0" fillId="0" borderId="8" xfId="0" applyNumberFormat="1" applyFill="1" applyBorder="1" applyAlignment="1">
      <alignment vertical="top" wrapText="1"/>
    </xf>
    <xf numFmtId="4" fontId="0" fillId="0" borderId="8" xfId="0" applyNumberFormat="1" applyFont="1" applyFill="1" applyBorder="1" applyAlignment="1">
      <alignment horizontal="center"/>
    </xf>
    <xf numFmtId="4" fontId="0" fillId="0" borderId="8" xfId="0" applyNumberFormat="1" applyFont="1" applyFill="1" applyBorder="1" applyAlignment="1">
      <alignment horizontal="right"/>
    </xf>
    <xf numFmtId="4" fontId="0" fillId="0" borderId="8" xfId="0" applyNumberFormat="1" applyFont="1" applyFill="1" applyBorder="1"/>
    <xf numFmtId="0" fontId="0" fillId="0" borderId="0" xfId="0" applyNumberFormat="1" applyFont="1" applyFill="1" applyBorder="1" applyAlignment="1">
      <alignment horizontal="justify" vertical="top" wrapText="1"/>
    </xf>
    <xf numFmtId="0" fontId="35" fillId="3" borderId="0" xfId="0" applyFont="1" applyFill="1" applyAlignment="1">
      <alignment horizontal="left" vertical="top"/>
    </xf>
    <xf numFmtId="4" fontId="7" fillId="0" borderId="0" xfId="0" applyNumberFormat="1" applyFont="1" applyFill="1" applyAlignment="1">
      <alignment horizontal="center" vertical="top"/>
    </xf>
    <xf numFmtId="4" fontId="7" fillId="0" borderId="0" xfId="0" applyNumberFormat="1" applyFont="1" applyFill="1" applyBorder="1" applyAlignment="1">
      <alignment horizontal="right" vertical="top"/>
    </xf>
    <xf numFmtId="4" fontId="7" fillId="0" borderId="0" xfId="0" applyNumberFormat="1" applyFont="1" applyFill="1" applyAlignment="1" applyProtection="1">
      <alignment horizontal="right" vertical="top"/>
      <protection locked="0"/>
    </xf>
    <xf numFmtId="0" fontId="35" fillId="0" borderId="0" xfId="0" applyFont="1" applyFill="1" applyAlignment="1">
      <alignment horizontal="left" vertical="top"/>
    </xf>
    <xf numFmtId="0" fontId="0" fillId="0" borderId="9" xfId="0" applyFont="1" applyFill="1" applyBorder="1" applyAlignment="1">
      <alignment horizontal="center" vertical="top"/>
    </xf>
    <xf numFmtId="0" fontId="0" fillId="0" borderId="9" xfId="0" applyFont="1" applyFill="1" applyBorder="1" applyAlignment="1">
      <alignment horizontal="left" vertical="top" wrapText="1"/>
    </xf>
    <xf numFmtId="0" fontId="36" fillId="0" borderId="0" xfId="0" applyFont="1" applyFill="1" applyAlignment="1">
      <alignment horizontal="right" vertical="top"/>
    </xf>
    <xf numFmtId="0" fontId="36" fillId="0" borderId="10" xfId="0" applyFont="1" applyFill="1" applyBorder="1" applyAlignment="1">
      <alignment horizontal="right" vertical="top"/>
    </xf>
    <xf numFmtId="0" fontId="0" fillId="0" borderId="10" xfId="0" applyFont="1" applyFill="1" applyBorder="1" applyAlignment="1">
      <alignment horizontal="left" vertical="top" wrapText="1"/>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25" fillId="0" borderId="6" xfId="0" applyNumberFormat="1" applyFont="1" applyFill="1" applyBorder="1" applyAlignment="1">
      <alignment vertical="center" wrapText="1"/>
    </xf>
    <xf numFmtId="4" fontId="6" fillId="0" borderId="0" xfId="1" applyFont="1" applyFill="1" applyAlignment="1">
      <alignment vertical="top"/>
    </xf>
    <xf numFmtId="4" fontId="7" fillId="0" borderId="0" xfId="1" applyFont="1" applyFill="1" applyAlignment="1">
      <alignment vertical="top"/>
    </xf>
    <xf numFmtId="4" fontId="7" fillId="0" borderId="0" xfId="1" applyFont="1" applyAlignment="1">
      <alignment vertical="top"/>
    </xf>
    <xf numFmtId="0" fontId="7" fillId="0" borderId="9" xfId="0" applyFont="1" applyFill="1" applyBorder="1" applyAlignment="1">
      <alignment horizontal="center" vertical="top"/>
    </xf>
    <xf numFmtId="0" fontId="7" fillId="0" borderId="9" xfId="0" applyFont="1" applyFill="1" applyBorder="1" applyAlignment="1">
      <alignment horizontal="left" vertical="top" wrapText="1"/>
    </xf>
    <xf numFmtId="0" fontId="24" fillId="0" borderId="0" xfId="0" applyNumberFormat="1" applyFont="1" applyFill="1" applyAlignment="1">
      <alignment horizontal="justify" vertical="top"/>
    </xf>
    <xf numFmtId="4" fontId="32" fillId="0" borderId="0" xfId="1" applyFont="1" applyAlignment="1">
      <alignment vertical="top" wrapText="1"/>
    </xf>
    <xf numFmtId="49" fontId="0" fillId="0" borderId="12" xfId="2" applyNumberFormat="1" applyFont="1" applyFill="1" applyBorder="1" applyAlignment="1">
      <alignment horizontal="left" vertical="top" wrapText="1"/>
    </xf>
    <xf numFmtId="49" fontId="3" fillId="0" borderId="0" xfId="0" applyNumberFormat="1" applyFont="1" applyFill="1" applyAlignment="1">
      <alignment vertical="top"/>
    </xf>
    <xf numFmtId="0" fontId="3" fillId="0" borderId="0" xfId="0" applyNumberFormat="1" applyFont="1" applyFill="1" applyAlignment="1">
      <alignment vertical="top" wrapText="1"/>
    </xf>
    <xf numFmtId="4" fontId="3" fillId="0" borderId="0" xfId="0" applyNumberFormat="1" applyFont="1" applyFill="1" applyAlignment="1">
      <alignment horizontal="center"/>
    </xf>
    <xf numFmtId="4" fontId="3" fillId="0" borderId="0" xfId="0" applyNumberFormat="1" applyFont="1" applyFill="1" applyAlignment="1">
      <alignment horizontal="right"/>
    </xf>
    <xf numFmtId="4" fontId="3" fillId="0" borderId="0" xfId="0" applyNumberFormat="1" applyFont="1" applyFill="1"/>
    <xf numFmtId="4" fontId="3" fillId="0" borderId="0" xfId="0" applyNumberFormat="1" applyFont="1" applyAlignment="1">
      <alignment horizontal="center"/>
    </xf>
    <xf numFmtId="4" fontId="3" fillId="0" borderId="0" xfId="0" applyNumberFormat="1" applyFont="1" applyAlignment="1">
      <alignment horizontal="right"/>
    </xf>
    <xf numFmtId="4" fontId="3" fillId="0" borderId="0" xfId="0" applyNumberFormat="1" applyFont="1"/>
    <xf numFmtId="0" fontId="0" fillId="0" borderId="0" xfId="0" applyNumberFormat="1" applyFont="1" applyFill="1" applyBorder="1" applyAlignment="1">
      <alignment vertical="top" wrapText="1"/>
    </xf>
    <xf numFmtId="0" fontId="29" fillId="0" borderId="0" xfId="0" applyNumberFormat="1" applyFont="1" applyFill="1" applyAlignment="1">
      <alignment horizontal="justify" vertical="top"/>
    </xf>
    <xf numFmtId="0" fontId="39" fillId="0" borderId="0" xfId="0" applyNumberFormat="1" applyFont="1" applyFill="1" applyBorder="1" applyAlignment="1">
      <alignment vertical="top"/>
    </xf>
    <xf numFmtId="0" fontId="39" fillId="0" borderId="1" xfId="0" applyNumberFormat="1" applyFont="1" applyFill="1" applyBorder="1" applyAlignment="1">
      <alignment vertical="top"/>
    </xf>
    <xf numFmtId="0" fontId="0" fillId="0" borderId="0" xfId="0" applyNumberFormat="1" applyFill="1" applyAlignment="1">
      <alignment horizontal="justify" vertical="top" wrapText="1"/>
    </xf>
    <xf numFmtId="4" fontId="0" fillId="0" borderId="0" xfId="0" applyNumberFormat="1" applyFill="1" applyBorder="1" applyAlignment="1">
      <alignment horizontal="center"/>
    </xf>
    <xf numFmtId="0" fontId="24" fillId="0" borderId="0" xfId="0" applyNumberFormat="1" applyFont="1" applyFill="1" applyBorder="1" applyAlignment="1">
      <alignment vertical="top" wrapText="1"/>
    </xf>
    <xf numFmtId="49" fontId="7" fillId="0" borderId="0" xfId="2" applyNumberFormat="1" applyFont="1" applyFill="1" applyAlignment="1">
      <alignment vertical="top"/>
    </xf>
    <xf numFmtId="0" fontId="7" fillId="0" borderId="0" xfId="2" applyNumberFormat="1" applyFont="1" applyFill="1" applyBorder="1" applyAlignment="1">
      <alignment vertical="top"/>
    </xf>
    <xf numFmtId="4" fontId="7" fillId="0" borderId="0" xfId="2" applyNumberFormat="1" applyFont="1" applyFill="1" applyBorder="1" applyAlignment="1">
      <alignment horizontal="right"/>
    </xf>
    <xf numFmtId="4" fontId="7" fillId="0" borderId="0" xfId="2" applyNumberFormat="1" applyFont="1" applyFill="1" applyAlignment="1">
      <alignment horizontal="right"/>
    </xf>
    <xf numFmtId="49" fontId="3" fillId="0" borderId="0" xfId="2" applyNumberFormat="1" applyFont="1" applyFill="1" applyAlignment="1">
      <alignment vertical="top"/>
    </xf>
    <xf numFmtId="0" fontId="3" fillId="0" borderId="0" xfId="2" applyNumberFormat="1" applyFont="1" applyFill="1" applyAlignment="1">
      <alignment vertical="top" wrapText="1"/>
    </xf>
    <xf numFmtId="4" fontId="3" fillId="0" borderId="0" xfId="2" applyNumberFormat="1" applyFont="1" applyAlignment="1">
      <alignment horizontal="center"/>
    </xf>
    <xf numFmtId="4" fontId="3" fillId="0" borderId="0" xfId="2" applyNumberFormat="1" applyFont="1" applyAlignment="1">
      <alignment horizontal="right"/>
    </xf>
    <xf numFmtId="4" fontId="3" fillId="0" borderId="0" xfId="2" applyNumberFormat="1" applyFont="1"/>
    <xf numFmtId="49" fontId="0" fillId="0" borderId="0" xfId="2" applyNumberFormat="1" applyFont="1" applyFill="1" applyAlignment="1">
      <alignment vertical="top"/>
    </xf>
    <xf numFmtId="49" fontId="7" fillId="0" borderId="1" xfId="2" applyNumberFormat="1" applyFont="1" applyFill="1" applyBorder="1" applyAlignment="1">
      <alignment vertical="top"/>
    </xf>
    <xf numFmtId="0" fontId="7" fillId="0" borderId="1" xfId="2" applyNumberFormat="1" applyFont="1" applyFill="1" applyBorder="1" applyAlignment="1">
      <alignment vertical="top"/>
    </xf>
    <xf numFmtId="4" fontId="7" fillId="0" borderId="1" xfId="2" applyNumberFormat="1" applyFont="1" applyFill="1" applyBorder="1" applyAlignment="1"/>
    <xf numFmtId="4" fontId="7" fillId="0" borderId="1" xfId="2" applyNumberFormat="1" applyFont="1" applyBorder="1"/>
    <xf numFmtId="0" fontId="30" fillId="0" borderId="0" xfId="2" applyNumberFormat="1" applyFont="1" applyFill="1" applyAlignment="1">
      <alignment vertical="top" wrapText="1"/>
    </xf>
    <xf numFmtId="0" fontId="33" fillId="0" borderId="0" xfId="2" applyNumberFormat="1" applyFont="1" applyFill="1" applyAlignment="1">
      <alignment vertical="top" wrapText="1"/>
    </xf>
    <xf numFmtId="0" fontId="0" fillId="0" borderId="0" xfId="0" applyNumberFormat="1" applyFill="1" applyBorder="1" applyAlignment="1">
      <alignment horizontal="left" vertical="top" wrapText="1"/>
    </xf>
    <xf numFmtId="0" fontId="3" fillId="0" borderId="0" xfId="2" applyNumberFormat="1" applyFill="1" applyAlignment="1">
      <alignment vertical="top" wrapText="1"/>
    </xf>
    <xf numFmtId="0" fontId="0" fillId="0" borderId="11" xfId="2" applyNumberFormat="1" applyFont="1" applyFill="1" applyBorder="1" applyAlignment="1">
      <alignment vertical="top" wrapText="1"/>
    </xf>
    <xf numFmtId="49" fontId="37" fillId="0" borderId="0" xfId="0" applyNumberFormat="1" applyFont="1" applyFill="1" applyBorder="1" applyAlignment="1">
      <alignment vertical="top"/>
    </xf>
    <xf numFmtId="0" fontId="37" fillId="0" borderId="0" xfId="0" applyNumberFormat="1" applyFont="1" applyFill="1" applyBorder="1" applyAlignment="1">
      <alignment vertical="top" wrapText="1"/>
    </xf>
    <xf numFmtId="0" fontId="41" fillId="0" borderId="0" xfId="0" applyNumberFormat="1" applyFont="1" applyFill="1" applyAlignment="1">
      <alignment vertical="top" wrapText="1"/>
    </xf>
    <xf numFmtId="0" fontId="42" fillId="0" borderId="0" xfId="0" applyNumberFormat="1" applyFont="1" applyFill="1" applyAlignment="1">
      <alignment vertical="top" wrapText="1"/>
    </xf>
    <xf numFmtId="4" fontId="0" fillId="0" borderId="0" xfId="0" applyNumberFormat="1" applyFont="1" applyFill="1" applyBorder="1" applyAlignment="1"/>
    <xf numFmtId="49" fontId="42" fillId="0" borderId="0" xfId="0" applyNumberFormat="1" applyFont="1" applyFill="1" applyAlignment="1">
      <alignment vertical="top"/>
    </xf>
    <xf numFmtId="0" fontId="42" fillId="0" borderId="0" xfId="0" applyNumberFormat="1" applyFont="1" applyFill="1" applyAlignment="1">
      <alignment horizontal="left" vertical="top" wrapText="1"/>
    </xf>
    <xf numFmtId="0" fontId="32" fillId="0" borderId="0" xfId="0" applyFont="1" applyAlignment="1">
      <alignment vertical="center"/>
    </xf>
    <xf numFmtId="49" fontId="32" fillId="0" borderId="0" xfId="0" applyNumberFormat="1" applyFont="1" applyFill="1" applyAlignment="1">
      <alignment vertical="top"/>
    </xf>
    <xf numFmtId="0" fontId="32" fillId="0" borderId="0" xfId="0" applyNumberFormat="1" applyFont="1" applyFill="1" applyBorder="1" applyAlignment="1">
      <alignment vertical="top"/>
    </xf>
    <xf numFmtId="49" fontId="21" fillId="0" borderId="12" xfId="2" applyNumberFormat="1" applyFont="1" applyFill="1" applyBorder="1" applyAlignment="1">
      <alignment horizontal="left" vertical="top" wrapText="1"/>
    </xf>
    <xf numFmtId="0" fontId="21" fillId="0" borderId="0" xfId="0" applyFont="1"/>
    <xf numFmtId="0" fontId="21" fillId="0" borderId="0" xfId="0" applyFont="1" applyAlignment="1">
      <alignment wrapText="1"/>
    </xf>
    <xf numFmtId="49" fontId="21" fillId="0" borderId="0" xfId="0" applyNumberFormat="1" applyFont="1" applyFill="1" applyAlignment="1">
      <alignment vertical="top"/>
    </xf>
    <xf numFmtId="0" fontId="26" fillId="0" borderId="0" xfId="0" applyNumberFormat="1" applyFont="1" applyFill="1" applyBorder="1" applyAlignment="1">
      <alignment vertical="top" wrapText="1"/>
    </xf>
    <xf numFmtId="0" fontId="42" fillId="0" borderId="0" xfId="0" applyNumberFormat="1" applyFont="1" applyFill="1" applyAlignment="1">
      <alignment horizontal="justify" vertical="top"/>
    </xf>
    <xf numFmtId="1" fontId="26" fillId="0" borderId="0" xfId="0" applyNumberFormat="1" applyFont="1" applyFill="1" applyAlignment="1">
      <alignment horizontal="left" vertical="top" wrapText="1"/>
    </xf>
    <xf numFmtId="0" fontId="0" fillId="0" borderId="0" xfId="0" applyFont="1" applyAlignment="1">
      <alignment horizontal="left" vertical="top" wrapText="1"/>
    </xf>
  </cellXfs>
  <cellStyles count="7">
    <cellStyle name="Navadno" xfId="0" builtinId="0"/>
    <cellStyle name="Navadno 2" xfId="1"/>
    <cellStyle name="Navadno 3" xfId="2"/>
    <cellStyle name="Navadno 3 2" xfId="3"/>
    <cellStyle name="Navadno 4" xfId="4"/>
    <cellStyle name="Navadno 5" xfId="5"/>
    <cellStyle name="Navadno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161925</xdr:rowOff>
    </xdr:from>
    <xdr:to>
      <xdr:col>3</xdr:col>
      <xdr:colOff>1277127</xdr:colOff>
      <xdr:row>0</xdr:row>
      <xdr:rowOff>2537925</xdr:rowOff>
    </xdr:to>
    <xdr:pic>
      <xdr:nvPicPr>
        <xdr:cNvPr id="4" name="Slika 3">
          <a:extLst>
            <a:ext uri="{FF2B5EF4-FFF2-40B4-BE49-F238E27FC236}">
              <a16:creationId xmlns:a16="http://schemas.microsoft.com/office/drawing/2014/main" id="{4707012C-17AC-4216-850C-CB51CF1C1C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61925"/>
          <a:ext cx="7611252" cy="23760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347385</xdr:colOff>
      <xdr:row>87</xdr:row>
      <xdr:rowOff>0</xdr:rowOff>
    </xdr:from>
    <xdr:to>
      <xdr:col>2</xdr:col>
      <xdr:colOff>1243855</xdr:colOff>
      <xdr:row>87</xdr:row>
      <xdr:rowOff>862770</xdr:rowOff>
    </xdr:to>
    <xdr:pic>
      <xdr:nvPicPr>
        <xdr:cNvPr id="2" name="Slika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65797" y="59131163"/>
          <a:ext cx="896470" cy="862770"/>
        </a:xfrm>
        <a:prstGeom prst="rect">
          <a:avLst/>
        </a:prstGeom>
        <a:noFill/>
        <a:ln w="9525">
          <a:noFill/>
          <a:miter lim="800000"/>
          <a:headEnd/>
          <a:tailEnd/>
        </a:ln>
      </xdr:spPr>
    </xdr:pic>
    <xdr:clientData/>
  </xdr:twoCellAnchor>
  <xdr:twoCellAnchor editAs="oneCell">
    <xdr:from>
      <xdr:col>2</xdr:col>
      <xdr:colOff>358589</xdr:colOff>
      <xdr:row>87</xdr:row>
      <xdr:rowOff>829234</xdr:rowOff>
    </xdr:from>
    <xdr:to>
      <xdr:col>2</xdr:col>
      <xdr:colOff>1299883</xdr:colOff>
      <xdr:row>89</xdr:row>
      <xdr:rowOff>81598</xdr:rowOff>
    </xdr:to>
    <xdr:pic>
      <xdr:nvPicPr>
        <xdr:cNvPr id="5" name="Slika 4">
          <a:extLst>
            <a:ext uri="{FF2B5EF4-FFF2-40B4-BE49-F238E27FC236}">
              <a16:creationId xmlns:a16="http://schemas.microsoft.com/office/drawing/2014/main" id="{79DAFF96-F772-4DAD-A564-B44CACEEBC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01" y="60029910"/>
          <a:ext cx="941294" cy="54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847447</xdr:colOff>
      <xdr:row>121</xdr:row>
      <xdr:rowOff>814139</xdr:rowOff>
    </xdr:from>
    <xdr:to>
      <xdr:col>2</xdr:col>
      <xdr:colOff>1443932</xdr:colOff>
      <xdr:row>121</xdr:row>
      <xdr:rowOff>1905000</xdr:rowOff>
    </xdr:to>
    <xdr:pic>
      <xdr:nvPicPr>
        <xdr:cNvPr id="4" name="Slika 3">
          <a:extLst>
            <a:ext uri="{FF2B5EF4-FFF2-40B4-BE49-F238E27FC236}">
              <a16:creationId xmlns:a16="http://schemas.microsoft.com/office/drawing/2014/main" id="{EE892050-69C8-4927-851B-A9E5D358D9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79166" y="102505420"/>
          <a:ext cx="596485" cy="1090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12646</xdr:colOff>
      <xdr:row>232</xdr:row>
      <xdr:rowOff>702613</xdr:rowOff>
    </xdr:from>
    <xdr:to>
      <xdr:col>2</xdr:col>
      <xdr:colOff>1523999</xdr:colOff>
      <xdr:row>232</xdr:row>
      <xdr:rowOff>1410927</xdr:rowOff>
    </xdr:to>
    <xdr:pic>
      <xdr:nvPicPr>
        <xdr:cNvPr id="6" name="Slika 5">
          <a:extLst>
            <a:ext uri="{FF2B5EF4-FFF2-40B4-BE49-F238E27FC236}">
              <a16:creationId xmlns:a16="http://schemas.microsoft.com/office/drawing/2014/main" id="{4B66319B-112B-40EA-ACEC-F4727BDD970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31058" y="208885495"/>
          <a:ext cx="1511353" cy="708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104776</xdr:colOff>
      <xdr:row>10</xdr:row>
      <xdr:rowOff>9525</xdr:rowOff>
    </xdr:from>
    <xdr:to>
      <xdr:col>1</xdr:col>
      <xdr:colOff>1827236</xdr:colOff>
      <xdr:row>20</xdr:row>
      <xdr:rowOff>47625</xdr:rowOff>
    </xdr:to>
    <xdr:pic>
      <xdr:nvPicPr>
        <xdr:cNvPr id="2" name="Slika 1">
          <a:extLst>
            <a:ext uri="{FF2B5EF4-FFF2-40B4-BE49-F238E27FC236}">
              <a16:creationId xmlns:a16="http://schemas.microsoft.com/office/drawing/2014/main" id="{D6C3A231-B133-4595-A690-FEFD0BE7D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1638300"/>
          <a:ext cx="172246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2476501</xdr:colOff>
      <xdr:row>9</xdr:row>
      <xdr:rowOff>171451</xdr:rowOff>
    </xdr:from>
    <xdr:to>
      <xdr:col>1</xdr:col>
      <xdr:colOff>4200525</xdr:colOff>
      <xdr:row>20</xdr:row>
      <xdr:rowOff>50237</xdr:rowOff>
    </xdr:to>
    <xdr:pic>
      <xdr:nvPicPr>
        <xdr:cNvPr id="3" name="Slika 2">
          <a:extLst>
            <a:ext uri="{FF2B5EF4-FFF2-40B4-BE49-F238E27FC236}">
              <a16:creationId xmlns:a16="http://schemas.microsoft.com/office/drawing/2014/main" id="{7B3B7E9C-A677-4E08-A8AE-6092D6FA4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1" y="1619251"/>
          <a:ext cx="1724024" cy="1869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28576</xdr:colOff>
      <xdr:row>23</xdr:row>
      <xdr:rowOff>28575</xdr:rowOff>
    </xdr:from>
    <xdr:to>
      <xdr:col>1</xdr:col>
      <xdr:colOff>2312226</xdr:colOff>
      <xdr:row>33</xdr:row>
      <xdr:rowOff>171450</xdr:rowOff>
    </xdr:to>
    <xdr:pic>
      <xdr:nvPicPr>
        <xdr:cNvPr id="4" name="Slika 3">
          <a:extLst>
            <a:ext uri="{FF2B5EF4-FFF2-40B4-BE49-F238E27FC236}">
              <a16:creationId xmlns:a16="http://schemas.microsoft.com/office/drawing/2014/main" id="{CB319307-948E-407D-9FAC-599CF0A553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6" y="4152900"/>
          <a:ext cx="2283650"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114301</xdr:colOff>
      <xdr:row>36</xdr:row>
      <xdr:rowOff>85725</xdr:rowOff>
    </xdr:from>
    <xdr:to>
      <xdr:col>1</xdr:col>
      <xdr:colOff>2266951</xdr:colOff>
      <xdr:row>48</xdr:row>
      <xdr:rowOff>31094</xdr:rowOff>
    </xdr:to>
    <xdr:pic>
      <xdr:nvPicPr>
        <xdr:cNvPr id="5" name="Slika 4">
          <a:extLst>
            <a:ext uri="{FF2B5EF4-FFF2-40B4-BE49-F238E27FC236}">
              <a16:creationId xmlns:a16="http://schemas.microsoft.com/office/drawing/2014/main" id="{46E1195E-A1C1-485B-97D1-840CF68D733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1" y="6705600"/>
          <a:ext cx="2152650" cy="2117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20Luka&#269;\Documents\BI\NARO&#268;NIKI\ROTAR\IZVAJALCI\GP%20GRADING\OBRA&#268;UN%20IN%20PLA&#268;ILA\Obra&#269;un%20GP%20Grading%20doo%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NA REKAPITULACIJA A"/>
      <sheetName val="SKUPNA REKAPITULACIJA A $"/>
      <sheetName val="rekapitulacija 22 2012"/>
      <sheetName val="specifikacija 22 2012"/>
      <sheetName val="rekapitulacija R-dodatno3"/>
      <sheetName val="specifikacija AB plošča Rd3"/>
      <sheetName val="specifikacija ojačitve Rd3"/>
      <sheetName val="specifikacija streha Rd3"/>
      <sheetName val="specifikacija dimnik Rd3"/>
      <sheetName val="specifikacija vhod Rd3"/>
      <sheetName val="specifikacija meteorna Rd3"/>
      <sheetName val="specifikacija prestavitev Rd3"/>
      <sheetName val="rekapitulacija R-dodatno4"/>
      <sheetName val="specifikacija dovod vode Rd4"/>
      <sheetName val="specifikacija HI temeljev Rd4"/>
      <sheetName val="specifikacija NN Rd4"/>
      <sheetName val="specifikacija razno streha Rd4"/>
      <sheetName val="specifikacija tlak shrambe Rd4"/>
      <sheetName val="specifikacija zahtevki Rd4"/>
      <sheetName val="rekapitulacija Rd5"/>
      <sheetName val="specifikacija Rd5"/>
      <sheetName val="rekapitulacija Rd6"/>
      <sheetName val="specifikacija Rd6"/>
      <sheetName val="rekapitulacija Rd7"/>
      <sheetName val="specifikacija razna dela Rd7 "/>
      <sheetName val="specifikacija škarpniki Rd7"/>
    </sheetNames>
    <sheetDataSet>
      <sheetData sheetId="0" refreshError="1"/>
      <sheetData sheetId="1" refreshError="1"/>
      <sheetData sheetId="2" refreshError="1"/>
      <sheetData sheetId="3">
        <row r="1">
          <cell r="C1" t="str">
            <v>količina</v>
          </cell>
          <cell r="D1" t="str">
            <v>cena/enoto</v>
          </cell>
        </row>
        <row r="42">
          <cell r="C42">
            <v>2</v>
          </cell>
          <cell r="D42">
            <v>20</v>
          </cell>
        </row>
        <row r="48">
          <cell r="C48">
            <v>1</v>
          </cell>
          <cell r="D48">
            <v>20</v>
          </cell>
        </row>
        <row r="54">
          <cell r="C54">
            <v>1</v>
          </cell>
          <cell r="D54">
            <v>120</v>
          </cell>
        </row>
        <row r="59">
          <cell r="C59">
            <v>1</v>
          </cell>
          <cell r="D59">
            <v>150</v>
          </cell>
        </row>
        <row r="63">
          <cell r="C63">
            <v>5</v>
          </cell>
          <cell r="D63">
            <v>14</v>
          </cell>
        </row>
        <row r="67">
          <cell r="C67">
            <v>29.04</v>
          </cell>
          <cell r="D67">
            <v>4</v>
          </cell>
        </row>
        <row r="69">
          <cell r="C69">
            <v>41.25</v>
          </cell>
        </row>
        <row r="73">
          <cell r="C73">
            <v>7.88</v>
          </cell>
          <cell r="D73">
            <v>15</v>
          </cell>
        </row>
        <row r="75">
          <cell r="C75">
            <v>4.05</v>
          </cell>
        </row>
        <row r="76">
          <cell r="C76">
            <v>3.5</v>
          </cell>
        </row>
        <row r="77">
          <cell r="C77">
            <v>2.96</v>
          </cell>
        </row>
        <row r="78">
          <cell r="C78">
            <v>1.8</v>
          </cell>
        </row>
        <row r="79">
          <cell r="C79">
            <v>1.5</v>
          </cell>
        </row>
        <row r="80">
          <cell r="C80">
            <v>13.81</v>
          </cell>
        </row>
        <row r="84">
          <cell r="C84">
            <v>20.239999999999998</v>
          </cell>
          <cell r="D84">
            <v>15</v>
          </cell>
        </row>
        <row r="86">
          <cell r="C86">
            <v>24.75</v>
          </cell>
        </row>
        <row r="90">
          <cell r="C90">
            <v>0.7</v>
          </cell>
          <cell r="D90">
            <v>55</v>
          </cell>
        </row>
        <row r="92">
          <cell r="C92">
            <v>1.17</v>
          </cell>
        </row>
        <row r="93">
          <cell r="C93">
            <v>1.575</v>
          </cell>
        </row>
        <row r="94">
          <cell r="C94">
            <v>4.87</v>
          </cell>
        </row>
        <row r="95">
          <cell r="C95">
            <v>7.6150000000000002</v>
          </cell>
        </row>
        <row r="99">
          <cell r="C99">
            <v>7.65</v>
          </cell>
          <cell r="D99">
            <v>100</v>
          </cell>
        </row>
        <row r="101">
          <cell r="C101">
            <v>2.3975</v>
          </cell>
        </row>
        <row r="105">
          <cell r="C105">
            <v>2.2799999999999998</v>
          </cell>
          <cell r="D105">
            <v>80</v>
          </cell>
        </row>
        <row r="107">
          <cell r="C107">
            <v>1.75</v>
          </cell>
        </row>
        <row r="110">
          <cell r="C110">
            <v>3.85</v>
          </cell>
          <cell r="D110">
            <v>100</v>
          </cell>
        </row>
        <row r="112">
          <cell r="C112">
            <v>1.8374999999999999</v>
          </cell>
        </row>
        <row r="113">
          <cell r="C113">
            <v>4.2</v>
          </cell>
        </row>
        <row r="114">
          <cell r="C114">
            <v>6.0374999999999996</v>
          </cell>
        </row>
        <row r="124">
          <cell r="C124">
            <v>1</v>
          </cell>
          <cell r="D124">
            <v>20</v>
          </cell>
        </row>
        <row r="128">
          <cell r="C128">
            <v>15.25</v>
          </cell>
          <cell r="D128">
            <v>30</v>
          </cell>
        </row>
        <row r="130">
          <cell r="C130">
            <v>10</v>
          </cell>
        </row>
        <row r="134">
          <cell r="C134">
            <v>0</v>
          </cell>
          <cell r="D134">
            <v>10</v>
          </cell>
        </row>
        <row r="136">
          <cell r="C136">
            <v>20.7</v>
          </cell>
        </row>
        <row r="139">
          <cell r="C139">
            <v>1.62</v>
          </cell>
          <cell r="D139">
            <v>15</v>
          </cell>
        </row>
        <row r="142">
          <cell r="C142">
            <v>35.35</v>
          </cell>
          <cell r="D142">
            <v>4</v>
          </cell>
        </row>
        <row r="144">
          <cell r="C144">
            <v>30</v>
          </cell>
        </row>
        <row r="147">
          <cell r="C147">
            <v>13.04</v>
          </cell>
          <cell r="D147">
            <v>100</v>
          </cell>
        </row>
        <row r="149">
          <cell r="C149">
            <v>2.0099999999999998</v>
          </cell>
        </row>
        <row r="150">
          <cell r="C150">
            <v>5.86</v>
          </cell>
        </row>
        <row r="151">
          <cell r="C151">
            <v>2.2000000000000002</v>
          </cell>
        </row>
        <row r="152">
          <cell r="C152">
            <v>10.07</v>
          </cell>
        </row>
        <row r="155">
          <cell r="C155">
            <v>0</v>
          </cell>
          <cell r="D155">
            <v>14</v>
          </cell>
        </row>
        <row r="164">
          <cell r="C164">
            <v>14</v>
          </cell>
          <cell r="D164">
            <v>18</v>
          </cell>
        </row>
        <row r="169">
          <cell r="C169">
            <v>8</v>
          </cell>
          <cell r="D169">
            <v>18</v>
          </cell>
        </row>
        <row r="172">
          <cell r="C172">
            <v>1</v>
          </cell>
          <cell r="D172">
            <v>20</v>
          </cell>
        </row>
        <row r="175">
          <cell r="C175">
            <v>3</v>
          </cell>
          <cell r="D175">
            <v>20</v>
          </cell>
        </row>
        <row r="179">
          <cell r="C179">
            <v>0</v>
          </cell>
          <cell r="D179">
            <v>0.9</v>
          </cell>
        </row>
        <row r="183">
          <cell r="C183">
            <v>10</v>
          </cell>
          <cell r="D183">
            <v>14</v>
          </cell>
        </row>
        <row r="186">
          <cell r="C186">
            <v>74.430000000000007</v>
          </cell>
          <cell r="D186">
            <v>6</v>
          </cell>
        </row>
        <row r="193">
          <cell r="C193">
            <v>3.06</v>
          </cell>
          <cell r="D193">
            <v>80</v>
          </cell>
        </row>
        <row r="195">
          <cell r="C195">
            <v>2.2137500000000001</v>
          </cell>
        </row>
        <row r="199">
          <cell r="C199">
            <v>5.05</v>
          </cell>
          <cell r="D199">
            <v>45</v>
          </cell>
        </row>
        <row r="201">
          <cell r="C201">
            <v>4.8025000000000002</v>
          </cell>
        </row>
        <row r="204">
          <cell r="C204">
            <v>2.69</v>
          </cell>
          <cell r="D204">
            <v>110</v>
          </cell>
        </row>
        <row r="206">
          <cell r="C206">
            <v>2.4224999999999999</v>
          </cell>
        </row>
        <row r="210">
          <cell r="C210">
            <v>38.21</v>
          </cell>
          <cell r="D210">
            <v>6</v>
          </cell>
        </row>
        <row r="212">
          <cell r="C212">
            <v>56</v>
          </cell>
        </row>
        <row r="213">
          <cell r="C213">
            <v>53.15</v>
          </cell>
        </row>
        <row r="214">
          <cell r="C214">
            <v>109.15</v>
          </cell>
        </row>
        <row r="217">
          <cell r="C217">
            <v>22.45</v>
          </cell>
          <cell r="D217">
            <v>12</v>
          </cell>
        </row>
        <row r="220">
          <cell r="C220">
            <v>0</v>
          </cell>
          <cell r="D220">
            <v>10</v>
          </cell>
        </row>
        <row r="225">
          <cell r="C225">
            <v>6.89</v>
          </cell>
          <cell r="D225">
            <v>15</v>
          </cell>
        </row>
        <row r="230">
          <cell r="C230">
            <v>1.3</v>
          </cell>
          <cell r="D230">
            <v>100</v>
          </cell>
        </row>
        <row r="232">
          <cell r="C232">
            <v>0.89</v>
          </cell>
        </row>
        <row r="235">
          <cell r="C235">
            <v>2.09</v>
          </cell>
          <cell r="D235">
            <v>100</v>
          </cell>
        </row>
        <row r="237">
          <cell r="C237">
            <v>1.1100000000000001</v>
          </cell>
        </row>
        <row r="241">
          <cell r="C241">
            <v>35</v>
          </cell>
          <cell r="D241">
            <v>8</v>
          </cell>
        </row>
        <row r="244">
          <cell r="C244">
            <v>0</v>
          </cell>
          <cell r="D244">
            <v>3.5</v>
          </cell>
        </row>
        <row r="247">
          <cell r="C247">
            <v>0</v>
          </cell>
          <cell r="D247">
            <v>30</v>
          </cell>
        </row>
        <row r="250">
          <cell r="C250">
            <v>0</v>
          </cell>
          <cell r="D250">
            <v>25</v>
          </cell>
        </row>
        <row r="253">
          <cell r="C253">
            <v>1.1200000000000001</v>
          </cell>
          <cell r="D253">
            <v>110</v>
          </cell>
        </row>
        <row r="255">
          <cell r="C255">
            <v>0.28000000000000003</v>
          </cell>
        </row>
        <row r="256">
          <cell r="C256">
            <v>0.35099999999999998</v>
          </cell>
        </row>
        <row r="257">
          <cell r="C257">
            <v>0.34599999999999997</v>
          </cell>
        </row>
        <row r="258">
          <cell r="C258">
            <v>0.54600000000000004</v>
          </cell>
        </row>
        <row r="259">
          <cell r="C259">
            <v>1.5230000000000001</v>
          </cell>
        </row>
        <row r="262">
          <cell r="C262">
            <v>0</v>
          </cell>
          <cell r="D262">
            <v>100</v>
          </cell>
        </row>
        <row r="264">
          <cell r="C264">
            <v>0.38400000000000006</v>
          </cell>
        </row>
        <row r="269">
          <cell r="C269">
            <v>1</v>
          </cell>
          <cell r="D269">
            <v>100</v>
          </cell>
        </row>
        <row r="272">
          <cell r="C272">
            <v>5.0999999999999996</v>
          </cell>
          <cell r="D272">
            <v>10</v>
          </cell>
        </row>
        <row r="276">
          <cell r="C276">
            <v>7.27</v>
          </cell>
          <cell r="D276">
            <v>105</v>
          </cell>
        </row>
        <row r="278">
          <cell r="C278">
            <v>2.67</v>
          </cell>
        </row>
        <row r="282">
          <cell r="C282">
            <v>68.849999999999994</v>
          </cell>
          <cell r="D282">
            <v>9.5</v>
          </cell>
        </row>
        <row r="284">
          <cell r="C284">
            <v>27.263999999999999</v>
          </cell>
        </row>
        <row r="287">
          <cell r="C287">
            <v>43.2</v>
          </cell>
          <cell r="D287">
            <v>2</v>
          </cell>
        </row>
        <row r="289">
          <cell r="C289">
            <v>34.08</v>
          </cell>
        </row>
        <row r="292">
          <cell r="C292">
            <v>0</v>
          </cell>
          <cell r="D292">
            <v>14</v>
          </cell>
        </row>
        <row r="293">
          <cell r="C293">
            <v>24</v>
          </cell>
          <cell r="D293">
            <v>12</v>
          </cell>
        </row>
        <row r="308">
          <cell r="C308">
            <v>191.75</v>
          </cell>
          <cell r="D308">
            <v>6.5</v>
          </cell>
        </row>
        <row r="310">
          <cell r="C310">
            <v>100.2</v>
          </cell>
        </row>
        <row r="315">
          <cell r="C315">
            <v>0</v>
          </cell>
          <cell r="D315">
            <v>12</v>
          </cell>
        </row>
        <row r="317">
          <cell r="C317">
            <v>15.65</v>
          </cell>
        </row>
        <row r="318">
          <cell r="C318">
            <v>5.2</v>
          </cell>
        </row>
        <row r="319">
          <cell r="C319">
            <v>1.6</v>
          </cell>
        </row>
        <row r="320">
          <cell r="C320">
            <v>22.45</v>
          </cell>
        </row>
        <row r="323">
          <cell r="C323">
            <v>0</v>
          </cell>
          <cell r="D323">
            <v>12</v>
          </cell>
        </row>
        <row r="325">
          <cell r="C325">
            <v>3.12</v>
          </cell>
        </row>
        <row r="330">
          <cell r="C330">
            <v>0</v>
          </cell>
          <cell r="D330">
            <v>12</v>
          </cell>
        </row>
        <row r="332">
          <cell r="C332">
            <v>7.08</v>
          </cell>
        </row>
        <row r="336">
          <cell r="C336">
            <v>2.52</v>
          </cell>
          <cell r="D336">
            <v>40</v>
          </cell>
        </row>
        <row r="338">
          <cell r="C338">
            <v>1.18</v>
          </cell>
        </row>
        <row r="341">
          <cell r="C341">
            <v>0</v>
          </cell>
          <cell r="D341">
            <v>12</v>
          </cell>
        </row>
        <row r="343">
          <cell r="C343">
            <v>2.56</v>
          </cell>
        </row>
        <row r="347">
          <cell r="C347">
            <v>98.36</v>
          </cell>
          <cell r="D347">
            <v>4.5</v>
          </cell>
        </row>
        <row r="349">
          <cell r="C349">
            <v>85.75</v>
          </cell>
        </row>
        <row r="352">
          <cell r="C352">
            <v>75.290000000000006</v>
          </cell>
          <cell r="D352">
            <v>2.5</v>
          </cell>
        </row>
        <row r="354">
          <cell r="C354">
            <v>159</v>
          </cell>
        </row>
        <row r="358">
          <cell r="C358">
            <v>34.1</v>
          </cell>
          <cell r="D358">
            <v>35</v>
          </cell>
        </row>
        <row r="360">
          <cell r="C360">
            <v>5.31</v>
          </cell>
        </row>
        <row r="361">
          <cell r="C361">
            <v>9.5</v>
          </cell>
        </row>
        <row r="362">
          <cell r="C362">
            <v>14.81</v>
          </cell>
        </row>
        <row r="366">
          <cell r="C366">
            <v>29.01</v>
          </cell>
          <cell r="D366">
            <v>35</v>
          </cell>
        </row>
        <row r="368">
          <cell r="C368">
            <v>15.24</v>
          </cell>
        </row>
        <row r="374">
          <cell r="C374">
            <v>1.79</v>
          </cell>
          <cell r="D374">
            <v>120</v>
          </cell>
        </row>
        <row r="376">
          <cell r="C376">
            <v>1.98</v>
          </cell>
        </row>
        <row r="381">
          <cell r="C381">
            <v>21.1</v>
          </cell>
          <cell r="D381">
            <v>25</v>
          </cell>
        </row>
        <row r="384">
          <cell r="C384">
            <v>21</v>
          </cell>
          <cell r="D384">
            <v>2</v>
          </cell>
        </row>
        <row r="387">
          <cell r="C387">
            <v>3</v>
          </cell>
          <cell r="D387">
            <v>6</v>
          </cell>
        </row>
        <row r="390">
          <cell r="C390">
            <v>3</v>
          </cell>
          <cell r="D390">
            <v>110</v>
          </cell>
        </row>
        <row r="393">
          <cell r="C393">
            <v>7</v>
          </cell>
          <cell r="D393">
            <v>20</v>
          </cell>
        </row>
        <row r="396">
          <cell r="C396">
            <v>1</v>
          </cell>
          <cell r="D396">
            <v>350</v>
          </cell>
        </row>
        <row r="400">
          <cell r="C400">
            <v>70.459999999999994</v>
          </cell>
          <cell r="D400">
            <v>16</v>
          </cell>
        </row>
        <row r="402">
          <cell r="C402">
            <v>72.760000000000005</v>
          </cell>
        </row>
        <row r="405">
          <cell r="C405">
            <v>5.78</v>
          </cell>
          <cell r="D405">
            <v>35</v>
          </cell>
        </row>
        <row r="407">
          <cell r="C407">
            <v>3.42</v>
          </cell>
        </row>
        <row r="408">
          <cell r="C408">
            <v>0.72</v>
          </cell>
        </row>
        <row r="409">
          <cell r="C409">
            <v>1.5</v>
          </cell>
        </row>
        <row r="410">
          <cell r="C410">
            <v>5.64</v>
          </cell>
        </row>
        <row r="421">
          <cell r="C421">
            <v>8</v>
          </cell>
          <cell r="D421">
            <v>35</v>
          </cell>
        </row>
        <row r="424">
          <cell r="C424">
            <v>120</v>
          </cell>
          <cell r="D424">
            <v>16</v>
          </cell>
        </row>
        <row r="444">
          <cell r="C444">
            <v>5.62</v>
          </cell>
          <cell r="D444">
            <v>130</v>
          </cell>
        </row>
        <row r="446">
          <cell r="C446">
            <v>1.48</v>
          </cell>
        </row>
        <row r="447">
          <cell r="C447">
            <v>0.6043400000000001</v>
          </cell>
        </row>
        <row r="448">
          <cell r="C448">
            <v>0.54</v>
          </cell>
        </row>
        <row r="449">
          <cell r="C449">
            <v>0.35</v>
          </cell>
        </row>
        <row r="450">
          <cell r="C450">
            <v>0.14080000000000001</v>
          </cell>
        </row>
        <row r="451">
          <cell r="C451">
            <v>0.74399999999999999</v>
          </cell>
        </row>
        <row r="452">
          <cell r="C452">
            <v>3.85914</v>
          </cell>
        </row>
        <row r="457">
          <cell r="C457">
            <v>9.1</v>
          </cell>
          <cell r="D457">
            <v>125</v>
          </cell>
        </row>
        <row r="459">
          <cell r="C459">
            <v>7.1224999999999996</v>
          </cell>
        </row>
        <row r="460">
          <cell r="C460">
            <v>3.0217000000000001</v>
          </cell>
        </row>
        <row r="461">
          <cell r="C461">
            <v>10.1442</v>
          </cell>
        </row>
        <row r="465">
          <cell r="C465">
            <v>4.6900000000000004</v>
          </cell>
          <cell r="D465">
            <v>130</v>
          </cell>
        </row>
        <row r="467">
          <cell r="C467">
            <v>2.3759999999999999</v>
          </cell>
        </row>
        <row r="468">
          <cell r="C468">
            <v>1.2</v>
          </cell>
        </row>
        <row r="469">
          <cell r="C469">
            <v>3.5759999999999996</v>
          </cell>
        </row>
        <row r="473">
          <cell r="C473">
            <v>0</v>
          </cell>
          <cell r="D473">
            <v>130</v>
          </cell>
        </row>
        <row r="475">
          <cell r="C475">
            <v>0.64</v>
          </cell>
        </row>
        <row r="478">
          <cell r="C478">
            <v>3.79</v>
          </cell>
          <cell r="D478">
            <v>45</v>
          </cell>
        </row>
        <row r="480">
          <cell r="C480">
            <v>5.75</v>
          </cell>
        </row>
        <row r="483">
          <cell r="C483">
            <v>1.71</v>
          </cell>
          <cell r="D483">
            <v>140</v>
          </cell>
        </row>
        <row r="485">
          <cell r="C485">
            <v>2.2879999999999998</v>
          </cell>
        </row>
        <row r="486">
          <cell r="C486">
            <v>0.24</v>
          </cell>
        </row>
        <row r="487">
          <cell r="C487">
            <v>2.5279999999999996</v>
          </cell>
        </row>
        <row r="492">
          <cell r="C492">
            <v>7.84</v>
          </cell>
          <cell r="D492">
            <v>125</v>
          </cell>
        </row>
        <row r="494">
          <cell r="C494">
            <v>6.75</v>
          </cell>
        </row>
        <row r="495">
          <cell r="C495">
            <v>0.6462</v>
          </cell>
        </row>
        <row r="496">
          <cell r="C496">
            <v>0.49724999999999997</v>
          </cell>
        </row>
        <row r="497">
          <cell r="C497">
            <v>0.44800000000000006</v>
          </cell>
        </row>
        <row r="498">
          <cell r="C498">
            <v>8.34145</v>
          </cell>
        </row>
        <row r="502">
          <cell r="C502">
            <v>2.06</v>
          </cell>
          <cell r="D502">
            <v>140</v>
          </cell>
        </row>
        <row r="504">
          <cell r="C504">
            <v>1.5620000000000001</v>
          </cell>
        </row>
        <row r="507">
          <cell r="C507">
            <v>0</v>
          </cell>
          <cell r="D507">
            <v>190</v>
          </cell>
        </row>
        <row r="509">
          <cell r="C509">
            <v>1.7124999999999999</v>
          </cell>
        </row>
        <row r="513">
          <cell r="C513">
            <v>0</v>
          </cell>
          <cell r="D513">
            <v>160</v>
          </cell>
        </row>
        <row r="515">
          <cell r="C515">
            <v>0.55125000000000002</v>
          </cell>
        </row>
        <row r="519">
          <cell r="C519">
            <v>0.8</v>
          </cell>
          <cell r="D519">
            <v>140</v>
          </cell>
        </row>
        <row r="521">
          <cell r="C521">
            <v>0.39</v>
          </cell>
        </row>
        <row r="522">
          <cell r="C522">
            <v>0.375</v>
          </cell>
        </row>
        <row r="523">
          <cell r="C523">
            <v>5.5999999999999994E-2</v>
          </cell>
        </row>
        <row r="524">
          <cell r="C524">
            <v>0.82099999999999995</v>
          </cell>
        </row>
        <row r="527">
          <cell r="C527">
            <v>1.42</v>
          </cell>
          <cell r="D527">
            <v>140</v>
          </cell>
        </row>
        <row r="529">
          <cell r="C529">
            <v>1.597</v>
          </cell>
        </row>
        <row r="530">
          <cell r="C530">
            <v>0.14400000000000004</v>
          </cell>
        </row>
        <row r="531">
          <cell r="C531">
            <v>1.7410000000000001</v>
          </cell>
        </row>
        <row r="535">
          <cell r="C535">
            <v>0</v>
          </cell>
          <cell r="D535">
            <v>140</v>
          </cell>
        </row>
        <row r="537">
          <cell r="C537">
            <v>1.5569999999999999</v>
          </cell>
        </row>
        <row r="541">
          <cell r="C541">
            <v>2</v>
          </cell>
          <cell r="D541">
            <v>140</v>
          </cell>
        </row>
        <row r="543">
          <cell r="C543">
            <v>1.0560000000000003</v>
          </cell>
        </row>
        <row r="546">
          <cell r="C546">
            <v>2.36</v>
          </cell>
          <cell r="D546">
            <v>130</v>
          </cell>
        </row>
        <row r="548">
          <cell r="C548">
            <v>5.2850000000000001</v>
          </cell>
        </row>
        <row r="552">
          <cell r="C552">
            <v>1.84</v>
          </cell>
          <cell r="D552">
            <v>150</v>
          </cell>
        </row>
        <row r="554">
          <cell r="C554">
            <v>0.5625</v>
          </cell>
        </row>
        <row r="559">
          <cell r="C559">
            <v>16</v>
          </cell>
          <cell r="D559">
            <v>60</v>
          </cell>
        </row>
        <row r="562">
          <cell r="C562">
            <v>2.79</v>
          </cell>
          <cell r="D562">
            <v>300</v>
          </cell>
        </row>
        <row r="564">
          <cell r="C564">
            <v>0.16</v>
          </cell>
        </row>
        <row r="567">
          <cell r="C567">
            <v>0.5</v>
          </cell>
          <cell r="D567">
            <v>200</v>
          </cell>
        </row>
        <row r="570">
          <cell r="C570">
            <v>39.5</v>
          </cell>
        </row>
        <row r="573">
          <cell r="C573">
            <v>0</v>
          </cell>
          <cell r="D573">
            <v>145</v>
          </cell>
        </row>
        <row r="574">
          <cell r="C574">
            <v>5.45</v>
          </cell>
        </row>
        <row r="576">
          <cell r="C576">
            <v>47.5</v>
          </cell>
        </row>
        <row r="578">
          <cell r="C578">
            <v>11.612500000000001</v>
          </cell>
        </row>
        <row r="581">
          <cell r="C581">
            <v>6.7850000000000001</v>
          </cell>
        </row>
        <row r="584">
          <cell r="C584">
            <v>26.75</v>
          </cell>
          <cell r="D584">
            <v>15</v>
          </cell>
        </row>
        <row r="587">
          <cell r="C587">
            <v>7.69</v>
          </cell>
          <cell r="D587">
            <v>125</v>
          </cell>
        </row>
        <row r="596">
          <cell r="C596" t="str">
            <v>količina</v>
          </cell>
          <cell r="D596" t="str">
            <v>Eu/enoto</v>
          </cell>
        </row>
        <row r="600">
          <cell r="C600">
            <v>3891.07</v>
          </cell>
          <cell r="D600">
            <v>1.1000000000000001</v>
          </cell>
        </row>
        <row r="602">
          <cell r="C602">
            <v>1296.25</v>
          </cell>
        </row>
        <row r="603">
          <cell r="C603">
            <v>357</v>
          </cell>
        </row>
        <row r="604">
          <cell r="C604">
            <v>1312.5</v>
          </cell>
        </row>
        <row r="605">
          <cell r="C605">
            <v>481.25</v>
          </cell>
        </row>
        <row r="606">
          <cell r="C606">
            <v>106.25</v>
          </cell>
        </row>
        <row r="607">
          <cell r="C607">
            <v>180</v>
          </cell>
        </row>
        <row r="608">
          <cell r="C608">
            <v>3733.25</v>
          </cell>
        </row>
        <row r="609">
          <cell r="C609">
            <v>4125</v>
          </cell>
        </row>
        <row r="615">
          <cell r="C615">
            <v>73.680000000000007</v>
          </cell>
          <cell r="D615">
            <v>35</v>
          </cell>
        </row>
        <row r="617">
          <cell r="C617">
            <v>74</v>
          </cell>
        </row>
        <row r="629">
          <cell r="C629">
            <v>42.01</v>
          </cell>
          <cell r="D629">
            <v>16</v>
          </cell>
        </row>
        <row r="631">
          <cell r="C631">
            <v>22.2</v>
          </cell>
        </row>
        <row r="632">
          <cell r="C632">
            <v>7.74</v>
          </cell>
        </row>
        <row r="633">
          <cell r="C633">
            <v>12.96</v>
          </cell>
        </row>
        <row r="634">
          <cell r="C634">
            <v>6</v>
          </cell>
        </row>
        <row r="635">
          <cell r="C635">
            <v>48.9</v>
          </cell>
        </row>
        <row r="638">
          <cell r="C638">
            <v>1.8</v>
          </cell>
          <cell r="D638">
            <v>16</v>
          </cell>
        </row>
        <row r="640">
          <cell r="C640">
            <v>5.28</v>
          </cell>
        </row>
        <row r="644">
          <cell r="C644">
            <v>19.45</v>
          </cell>
          <cell r="D644">
            <v>22</v>
          </cell>
        </row>
        <row r="646">
          <cell r="C646">
            <v>20.28</v>
          </cell>
        </row>
        <row r="647">
          <cell r="C647">
            <v>3</v>
          </cell>
        </row>
        <row r="648">
          <cell r="C648">
            <v>23.28</v>
          </cell>
        </row>
        <row r="652">
          <cell r="C652">
            <v>36.36</v>
          </cell>
          <cell r="D652">
            <v>21</v>
          </cell>
        </row>
        <row r="654">
          <cell r="C654">
            <v>45</v>
          </cell>
        </row>
        <row r="655">
          <cell r="C655">
            <v>5.2919999999999998</v>
          </cell>
        </row>
        <row r="656">
          <cell r="C656">
            <v>5.9375</v>
          </cell>
        </row>
        <row r="657">
          <cell r="C657">
            <v>4.8</v>
          </cell>
        </row>
        <row r="658">
          <cell r="C658">
            <v>61.029499999999999</v>
          </cell>
        </row>
        <row r="661">
          <cell r="C661">
            <v>21.09</v>
          </cell>
          <cell r="D661">
            <v>22</v>
          </cell>
        </row>
        <row r="663">
          <cell r="C663">
            <v>15.62</v>
          </cell>
        </row>
        <row r="664">
          <cell r="C664">
            <v>7.35</v>
          </cell>
        </row>
        <row r="665">
          <cell r="C665">
            <v>22.97</v>
          </cell>
        </row>
        <row r="671">
          <cell r="C671">
            <v>14.51</v>
          </cell>
          <cell r="D671">
            <v>22</v>
          </cell>
        </row>
        <row r="674">
          <cell r="C674">
            <v>0</v>
          </cell>
          <cell r="D674">
            <v>28</v>
          </cell>
        </row>
        <row r="676">
          <cell r="C676">
            <v>16.7028</v>
          </cell>
        </row>
        <row r="677">
          <cell r="C677">
            <v>1.8</v>
          </cell>
        </row>
        <row r="678">
          <cell r="C678">
            <v>20.76</v>
          </cell>
        </row>
        <row r="679">
          <cell r="C679">
            <v>39.262799999999999</v>
          </cell>
        </row>
        <row r="682">
          <cell r="C682">
            <v>19.62</v>
          </cell>
          <cell r="D682">
            <v>30</v>
          </cell>
        </row>
        <row r="684">
          <cell r="C684">
            <v>2</v>
          </cell>
        </row>
        <row r="685">
          <cell r="C685">
            <v>2.72</v>
          </cell>
        </row>
        <row r="686">
          <cell r="C686">
            <v>4.72</v>
          </cell>
        </row>
        <row r="690">
          <cell r="C690">
            <v>23.64</v>
          </cell>
          <cell r="D690">
            <v>24</v>
          </cell>
        </row>
        <row r="692">
          <cell r="C692">
            <v>3.25</v>
          </cell>
        </row>
        <row r="693">
          <cell r="C693">
            <v>2.5</v>
          </cell>
        </row>
        <row r="694">
          <cell r="C694">
            <v>0.84</v>
          </cell>
        </row>
        <row r="695">
          <cell r="C695">
            <v>2.4</v>
          </cell>
        </row>
        <row r="696">
          <cell r="C696">
            <v>8.99</v>
          </cell>
        </row>
        <row r="699">
          <cell r="C699">
            <v>13</v>
          </cell>
          <cell r="D699">
            <v>8</v>
          </cell>
        </row>
        <row r="702">
          <cell r="C702">
            <v>0</v>
          </cell>
          <cell r="D702">
            <v>6</v>
          </cell>
        </row>
        <row r="705">
          <cell r="C705">
            <v>244.38</v>
          </cell>
          <cell r="D705">
            <v>5.5</v>
          </cell>
        </row>
        <row r="707">
          <cell r="C707">
            <v>168</v>
          </cell>
        </row>
        <row r="710">
          <cell r="C710">
            <v>78</v>
          </cell>
          <cell r="D710">
            <v>22</v>
          </cell>
        </row>
        <row r="726">
          <cell r="C726">
            <v>74</v>
          </cell>
          <cell r="D726">
            <v>17</v>
          </cell>
        </row>
        <row r="729">
          <cell r="C729">
            <v>0</v>
          </cell>
          <cell r="D729">
            <v>17</v>
          </cell>
        </row>
        <row r="731">
          <cell r="C731">
            <v>49.6</v>
          </cell>
        </row>
        <row r="739">
          <cell r="C739">
            <v>24.56</v>
          </cell>
          <cell r="D739">
            <v>30</v>
          </cell>
        </row>
        <row r="741">
          <cell r="C741">
            <v>12.6</v>
          </cell>
        </row>
        <row r="749">
          <cell r="C749">
            <v>36.24</v>
          </cell>
          <cell r="D749">
            <v>48</v>
          </cell>
        </row>
        <row r="751">
          <cell r="C751">
            <v>38.4</v>
          </cell>
        </row>
        <row r="754">
          <cell r="C754">
            <v>10.34</v>
          </cell>
          <cell r="D754">
            <v>26</v>
          </cell>
        </row>
        <row r="756">
          <cell r="C756">
            <v>21.04</v>
          </cell>
        </row>
        <row r="759">
          <cell r="C759">
            <v>0.97</v>
          </cell>
          <cell r="D759">
            <v>170</v>
          </cell>
        </row>
        <row r="761">
          <cell r="C761">
            <v>2.0160000000000005</v>
          </cell>
        </row>
        <row r="766">
          <cell r="C766">
            <v>4.4400000000000004</v>
          </cell>
          <cell r="D766">
            <v>140</v>
          </cell>
        </row>
        <row r="768">
          <cell r="C768">
            <v>7.7645</v>
          </cell>
        </row>
        <row r="769">
          <cell r="C769">
            <v>-1.5120000000000002</v>
          </cell>
        </row>
        <row r="770">
          <cell r="C770">
            <v>6.2525000000000004</v>
          </cell>
        </row>
        <row r="775">
          <cell r="C775">
            <v>1.22</v>
          </cell>
          <cell r="D775">
            <v>140</v>
          </cell>
        </row>
        <row r="777">
          <cell r="C777">
            <v>0.72900000000000009</v>
          </cell>
        </row>
        <row r="780">
          <cell r="C780">
            <v>0</v>
          </cell>
          <cell r="D780">
            <v>140</v>
          </cell>
        </row>
        <row r="782">
          <cell r="C782">
            <v>1.2390000000000003</v>
          </cell>
        </row>
        <row r="787">
          <cell r="C787">
            <v>0</v>
          </cell>
          <cell r="D787">
            <v>25</v>
          </cell>
        </row>
        <row r="789">
          <cell r="C789">
            <v>2.2949999999999999</v>
          </cell>
        </row>
        <row r="792">
          <cell r="C792">
            <v>19.079999999999998</v>
          </cell>
          <cell r="D792">
            <v>25</v>
          </cell>
        </row>
        <row r="794">
          <cell r="C794">
            <v>7.9924999999999997</v>
          </cell>
        </row>
        <row r="797">
          <cell r="C797">
            <v>1</v>
          </cell>
          <cell r="D797">
            <v>16</v>
          </cell>
        </row>
        <row r="800">
          <cell r="C800">
            <v>0</v>
          </cell>
          <cell r="D800">
            <v>4</v>
          </cell>
        </row>
        <row r="803">
          <cell r="C803">
            <v>50</v>
          </cell>
          <cell r="D803">
            <v>22</v>
          </cell>
        </row>
        <row r="806">
          <cell r="C806">
            <v>109.84</v>
          </cell>
          <cell r="D806">
            <v>15</v>
          </cell>
        </row>
        <row r="808">
          <cell r="C808">
            <v>92.5</v>
          </cell>
        </row>
        <row r="809">
          <cell r="C809">
            <v>40</v>
          </cell>
        </row>
        <row r="810">
          <cell r="C810">
            <v>21</v>
          </cell>
        </row>
        <row r="811">
          <cell r="C811">
            <v>132.5</v>
          </cell>
        </row>
        <row r="815">
          <cell r="C815">
            <v>0</v>
          </cell>
          <cell r="D815">
            <v>17</v>
          </cell>
        </row>
        <row r="817">
          <cell r="C817">
            <v>19.5</v>
          </cell>
        </row>
        <row r="821">
          <cell r="C821">
            <v>0</v>
          </cell>
          <cell r="D821">
            <v>14</v>
          </cell>
        </row>
        <row r="824">
          <cell r="C824">
            <v>0</v>
          </cell>
          <cell r="D824">
            <v>12</v>
          </cell>
        </row>
        <row r="826">
          <cell r="C826">
            <v>10.199999999999999</v>
          </cell>
        </row>
        <row r="829">
          <cell r="C829">
            <v>0</v>
          </cell>
          <cell r="D829">
            <v>12</v>
          </cell>
        </row>
        <row r="831">
          <cell r="C831">
            <v>14</v>
          </cell>
        </row>
        <row r="837">
          <cell r="C837">
            <v>0</v>
          </cell>
          <cell r="D837">
            <v>2.5</v>
          </cell>
        </row>
        <row r="839">
          <cell r="C839">
            <v>64.5</v>
          </cell>
        </row>
        <row r="840">
          <cell r="C840">
            <v>3.5</v>
          </cell>
        </row>
        <row r="841">
          <cell r="C841">
            <v>53.5</v>
          </cell>
        </row>
        <row r="842">
          <cell r="C842">
            <v>121.5</v>
          </cell>
        </row>
        <row r="845">
          <cell r="C845">
            <v>0</v>
          </cell>
          <cell r="D845">
            <v>2.5</v>
          </cell>
        </row>
        <row r="847">
          <cell r="C847">
            <v>1.5</v>
          </cell>
        </row>
        <row r="848">
          <cell r="C848">
            <v>35.35</v>
          </cell>
        </row>
        <row r="849">
          <cell r="C849">
            <v>6.5</v>
          </cell>
        </row>
        <row r="850">
          <cell r="C850">
            <v>43.35</v>
          </cell>
        </row>
        <row r="853">
          <cell r="C853">
            <v>0</v>
          </cell>
          <cell r="D853">
            <v>2.5</v>
          </cell>
        </row>
        <row r="855">
          <cell r="C855">
            <v>5.8</v>
          </cell>
        </row>
        <row r="856">
          <cell r="C856">
            <v>8.64</v>
          </cell>
        </row>
        <row r="857">
          <cell r="C857">
            <v>10.56</v>
          </cell>
        </row>
        <row r="858">
          <cell r="C858">
            <v>5.98</v>
          </cell>
        </row>
        <row r="859">
          <cell r="C859">
            <v>46.59</v>
          </cell>
        </row>
        <row r="860">
          <cell r="C860">
            <v>12</v>
          </cell>
        </row>
        <row r="861">
          <cell r="C861">
            <v>14.92</v>
          </cell>
        </row>
        <row r="862">
          <cell r="C862">
            <v>7</v>
          </cell>
        </row>
        <row r="863">
          <cell r="C863">
            <v>111.49</v>
          </cell>
        </row>
        <row r="866">
          <cell r="C866">
            <v>0</v>
          </cell>
          <cell r="D866">
            <v>2.5</v>
          </cell>
        </row>
        <row r="868">
          <cell r="C868">
            <v>29.44</v>
          </cell>
        </row>
        <row r="871">
          <cell r="C871">
            <v>0</v>
          </cell>
          <cell r="D871">
            <v>2.5</v>
          </cell>
        </row>
        <row r="873">
          <cell r="C873">
            <v>56.3</v>
          </cell>
        </row>
        <row r="874">
          <cell r="C874">
            <v>12</v>
          </cell>
        </row>
        <row r="875">
          <cell r="C875">
            <v>68.3</v>
          </cell>
        </row>
        <row r="878">
          <cell r="C878">
            <v>0</v>
          </cell>
          <cell r="D878">
            <v>5</v>
          </cell>
        </row>
        <row r="881">
          <cell r="C881">
            <v>0</v>
          </cell>
          <cell r="D881">
            <v>14</v>
          </cell>
        </row>
        <row r="882">
          <cell r="C882">
            <v>20</v>
          </cell>
          <cell r="D882">
            <v>12</v>
          </cell>
        </row>
        <row r="885">
          <cell r="C885">
            <v>0</v>
          </cell>
          <cell r="D885">
            <v>14500</v>
          </cell>
        </row>
        <row r="887">
          <cell r="C887" t="str">
            <v>zajeto v enotnih cenah</v>
          </cell>
        </row>
        <row r="908">
          <cell r="C908">
            <v>119.7</v>
          </cell>
          <cell r="D908">
            <v>40</v>
          </cell>
        </row>
        <row r="910">
          <cell r="C910">
            <v>25.65</v>
          </cell>
        </row>
        <row r="911">
          <cell r="C911">
            <v>80.3</v>
          </cell>
        </row>
        <row r="912">
          <cell r="C912">
            <v>105.95</v>
          </cell>
        </row>
        <row r="915">
          <cell r="C915">
            <v>41.37</v>
          </cell>
          <cell r="D915">
            <v>40</v>
          </cell>
        </row>
        <row r="917">
          <cell r="C917">
            <v>19.2</v>
          </cell>
        </row>
        <row r="918">
          <cell r="C918">
            <v>17.322500000000002</v>
          </cell>
        </row>
        <row r="919">
          <cell r="C919">
            <v>36.522500000000001</v>
          </cell>
        </row>
        <row r="923">
          <cell r="D923" t="str">
            <v>v ceni ni materiala - venca</v>
          </cell>
        </row>
        <row r="924">
          <cell r="C924">
            <v>28.7</v>
          </cell>
          <cell r="D924">
            <v>36</v>
          </cell>
        </row>
        <row r="927">
          <cell r="D927" t="str">
            <v>v ceni ni materiala - venca</v>
          </cell>
        </row>
        <row r="928">
          <cell r="C928">
            <v>40.89</v>
          </cell>
          <cell r="D928">
            <v>36</v>
          </cell>
        </row>
        <row r="930">
          <cell r="D930" t="str">
            <v>v ceni ni materiala - venca</v>
          </cell>
        </row>
        <row r="931">
          <cell r="C931">
            <v>3</v>
          </cell>
          <cell r="D931">
            <v>120</v>
          </cell>
        </row>
        <row r="934">
          <cell r="C934">
            <v>8.82</v>
          </cell>
          <cell r="D934">
            <v>9</v>
          </cell>
        </row>
        <row r="936">
          <cell r="C936">
            <v>6.7360000000000007</v>
          </cell>
          <cell r="D936">
            <v>44.906666666666673</v>
          </cell>
        </row>
        <row r="937">
          <cell r="C937">
            <v>2.9039999999999999</v>
          </cell>
          <cell r="D937">
            <v>24.2</v>
          </cell>
        </row>
        <row r="938">
          <cell r="C938">
            <v>9.64</v>
          </cell>
          <cell r="D938">
            <v>69.106666666666669</v>
          </cell>
        </row>
        <row r="941">
          <cell r="C941">
            <v>0</v>
          </cell>
          <cell r="D941">
            <v>10</v>
          </cell>
        </row>
        <row r="943">
          <cell r="C943">
            <v>1.25</v>
          </cell>
          <cell r="D943">
            <v>6.25</v>
          </cell>
        </row>
        <row r="944">
          <cell r="C944">
            <v>0.68399999999999994</v>
          </cell>
          <cell r="D944">
            <v>5.6999999999999993</v>
          </cell>
        </row>
        <row r="945">
          <cell r="C945">
            <v>1.9339999999999999</v>
          </cell>
          <cell r="D945">
            <v>11.95</v>
          </cell>
        </row>
        <row r="948">
          <cell r="C948">
            <v>6</v>
          </cell>
          <cell r="D948">
            <v>80</v>
          </cell>
        </row>
        <row r="950">
          <cell r="D950" t="str">
            <v>samo montaža konzol</v>
          </cell>
        </row>
        <row r="951">
          <cell r="C951">
            <v>2</v>
          </cell>
          <cell r="D951">
            <v>70</v>
          </cell>
        </row>
        <row r="956">
          <cell r="C956">
            <v>95.26</v>
          </cell>
          <cell r="D956">
            <v>14</v>
          </cell>
        </row>
        <row r="959">
          <cell r="C959">
            <v>47.48</v>
          </cell>
          <cell r="D959">
            <v>26</v>
          </cell>
        </row>
        <row r="961">
          <cell r="C961">
            <v>29.55</v>
          </cell>
        </row>
        <row r="966">
          <cell r="C966">
            <v>43.37</v>
          </cell>
          <cell r="D966">
            <v>5</v>
          </cell>
        </row>
        <row r="973">
          <cell r="C973">
            <v>0</v>
          </cell>
          <cell r="D973">
            <v>35</v>
          </cell>
        </row>
        <row r="976">
          <cell r="C976">
            <v>0</v>
          </cell>
        </row>
        <row r="1003">
          <cell r="C1003">
            <v>138.4</v>
          </cell>
          <cell r="D1003">
            <v>4</v>
          </cell>
        </row>
        <row r="1005">
          <cell r="C1005">
            <v>135</v>
          </cell>
        </row>
        <row r="1008">
          <cell r="C1008">
            <v>144</v>
          </cell>
          <cell r="D1008">
            <v>3</v>
          </cell>
        </row>
        <row r="1012">
          <cell r="C1012">
            <v>22.69</v>
          </cell>
          <cell r="D1012">
            <v>14</v>
          </cell>
        </row>
        <row r="1014">
          <cell r="C1014">
            <v>9</v>
          </cell>
        </row>
        <row r="1015">
          <cell r="C1015">
            <v>3.5</v>
          </cell>
        </row>
        <row r="1016">
          <cell r="C1016">
            <v>9.6</v>
          </cell>
        </row>
        <row r="1017">
          <cell r="C1017">
            <v>5</v>
          </cell>
        </row>
        <row r="1018">
          <cell r="C1018">
            <v>1.5</v>
          </cell>
        </row>
        <row r="1019">
          <cell r="C1019">
            <v>28.6</v>
          </cell>
        </row>
        <row r="1026">
          <cell r="C1026">
            <v>0.15</v>
          </cell>
          <cell r="D1026">
            <v>500</v>
          </cell>
        </row>
        <row r="1028">
          <cell r="C1028">
            <v>0.47249999999999998</v>
          </cell>
        </row>
        <row r="1031">
          <cell r="C1031">
            <v>0</v>
          </cell>
          <cell r="D1031">
            <v>10</v>
          </cell>
        </row>
        <row r="1037">
          <cell r="C1037">
            <v>0</v>
          </cell>
          <cell r="D1037">
            <v>500</v>
          </cell>
        </row>
        <row r="1045">
          <cell r="C1045">
            <v>94.8</v>
          </cell>
          <cell r="D1045">
            <v>31</v>
          </cell>
        </row>
        <row r="1048">
          <cell r="C1048">
            <v>22.77</v>
          </cell>
          <cell r="D1048">
            <v>2</v>
          </cell>
        </row>
        <row r="1051">
          <cell r="C1051">
            <v>18.149999999999999</v>
          </cell>
          <cell r="D1051">
            <v>7</v>
          </cell>
        </row>
        <row r="1059">
          <cell r="C1059">
            <v>30.19</v>
          </cell>
          <cell r="D1059">
            <v>32</v>
          </cell>
        </row>
        <row r="1061">
          <cell r="C1061">
            <v>27.5</v>
          </cell>
        </row>
        <row r="1064">
          <cell r="C1064">
            <v>0</v>
          </cell>
          <cell r="D1064">
            <v>42</v>
          </cell>
        </row>
        <row r="1066">
          <cell r="C1066">
            <v>40.424999999999997</v>
          </cell>
        </row>
        <row r="1069">
          <cell r="C1069">
            <v>45.43</v>
          </cell>
          <cell r="D1069">
            <v>4.5</v>
          </cell>
        </row>
        <row r="1072">
          <cell r="C1072">
            <v>40.17</v>
          </cell>
          <cell r="D1072">
            <v>15</v>
          </cell>
        </row>
        <row r="1075">
          <cell r="C1075">
            <v>33.4</v>
          </cell>
          <cell r="D1075">
            <v>7</v>
          </cell>
        </row>
        <row r="1078">
          <cell r="C1078">
            <v>0</v>
          </cell>
          <cell r="D1078">
            <v>10</v>
          </cell>
        </row>
        <row r="1089">
          <cell r="C1089" t="str">
            <v>količina</v>
          </cell>
          <cell r="D1089" t="str">
            <v>Eu/enoto</v>
          </cell>
        </row>
        <row r="1091">
          <cell r="C1091">
            <v>182.17</v>
          </cell>
          <cell r="D1091">
            <v>32</v>
          </cell>
        </row>
        <row r="1094">
          <cell r="D1094">
            <v>2.5</v>
          </cell>
        </row>
        <row r="1097">
          <cell r="C1097">
            <v>18.149999999999999</v>
          </cell>
          <cell r="D1097">
            <v>40</v>
          </cell>
        </row>
        <row r="1100">
          <cell r="C1100">
            <v>0</v>
          </cell>
        </row>
        <row r="1103">
          <cell r="C1103">
            <v>20.399999999999999</v>
          </cell>
          <cell r="D1103">
            <v>6</v>
          </cell>
        </row>
        <row r="1107">
          <cell r="C1107">
            <v>32</v>
          </cell>
          <cell r="D1107">
            <v>60</v>
          </cell>
        </row>
        <row r="1110">
          <cell r="C1110">
            <v>1</v>
          </cell>
          <cell r="D1110">
            <v>225</v>
          </cell>
        </row>
        <row r="1113">
          <cell r="D1113">
            <v>10</v>
          </cell>
        </row>
        <row r="1135">
          <cell r="C1135" t="str">
            <v>m. ni zajeto v ceni - dogovor - vrtnar</v>
          </cell>
        </row>
        <row r="1136">
          <cell r="C1136" t="str">
            <v>n. ni zajeto v ceni - dogovor - vrtnar</v>
          </cell>
        </row>
        <row r="1139">
          <cell r="C1139">
            <v>19.510000000000002</v>
          </cell>
          <cell r="D1139">
            <v>110</v>
          </cell>
        </row>
        <row r="1141">
          <cell r="C1141">
            <v>17.600000000000001</v>
          </cell>
        </row>
        <row r="1156">
          <cell r="C1156">
            <v>0</v>
          </cell>
          <cell r="D1156">
            <v>90</v>
          </cell>
        </row>
        <row r="1163">
          <cell r="C1163">
            <v>7.2</v>
          </cell>
          <cell r="D1163">
            <v>44</v>
          </cell>
        </row>
        <row r="1165">
          <cell r="C1165">
            <v>6.75</v>
          </cell>
        </row>
        <row r="1168">
          <cell r="C1168">
            <v>0</v>
          </cell>
          <cell r="D1168">
            <v>150</v>
          </cell>
        </row>
        <row r="1181">
          <cell r="C1181">
            <v>0</v>
          </cell>
          <cell r="D1181">
            <v>49</v>
          </cell>
        </row>
        <row r="1182">
          <cell r="C1182">
            <v>29</v>
          </cell>
        </row>
        <row r="1185">
          <cell r="C1185">
            <v>0</v>
          </cell>
          <cell r="D1185">
            <v>27</v>
          </cell>
        </row>
        <row r="1188">
          <cell r="C1188">
            <v>0</v>
          </cell>
          <cell r="D1188">
            <v>42</v>
          </cell>
        </row>
        <row r="1191">
          <cell r="C1191">
            <v>0</v>
          </cell>
          <cell r="D1191">
            <v>35</v>
          </cell>
        </row>
        <row r="1194">
          <cell r="C1194">
            <v>33.4</v>
          </cell>
          <cell r="D1194">
            <v>46</v>
          </cell>
        </row>
        <row r="1197">
          <cell r="C1197">
            <v>0</v>
          </cell>
          <cell r="D1197">
            <v>215</v>
          </cell>
        </row>
        <row r="1201">
          <cell r="C1201">
            <v>1</v>
          </cell>
          <cell r="D1201">
            <v>290</v>
          </cell>
        </row>
        <row r="1204">
          <cell r="C1204">
            <v>0</v>
          </cell>
          <cell r="D1204">
            <v>33</v>
          </cell>
        </row>
        <row r="1207">
          <cell r="C1207">
            <v>0</v>
          </cell>
          <cell r="D1207">
            <v>165</v>
          </cell>
        </row>
        <row r="1210">
          <cell r="C1210">
            <v>0</v>
          </cell>
          <cell r="D1210">
            <v>42</v>
          </cell>
        </row>
        <row r="1213">
          <cell r="C1213">
            <v>15.78</v>
          </cell>
          <cell r="D1213">
            <v>33</v>
          </cell>
        </row>
        <row r="1216">
          <cell r="C1216">
            <v>9.8800000000000008</v>
          </cell>
          <cell r="D1216">
            <v>60</v>
          </cell>
        </row>
        <row r="1225">
          <cell r="C1225" t="str">
            <v>ključavničarska obdelava</v>
          </cell>
        </row>
        <row r="1226">
          <cell r="C1226">
            <v>0</v>
          </cell>
          <cell r="D1226">
            <v>9</v>
          </cell>
        </row>
        <row r="1228">
          <cell r="C1228">
            <v>337.76600000000008</v>
          </cell>
        </row>
        <row r="1243">
          <cell r="C1243">
            <v>0</v>
          </cell>
          <cell r="D1243">
            <v>38</v>
          </cell>
        </row>
        <row r="1248">
          <cell r="D1248" t="str">
            <v xml:space="preserve">         </v>
          </cell>
        </row>
        <row r="1257">
          <cell r="C1257">
            <v>0</v>
          </cell>
          <cell r="D1257">
            <v>29</v>
          </cell>
        </row>
        <row r="1264">
          <cell r="C1264">
            <v>30.82</v>
          </cell>
          <cell r="D1264">
            <v>38</v>
          </cell>
        </row>
        <row r="1271">
          <cell r="C1271">
            <v>0</v>
          </cell>
          <cell r="D1271">
            <v>39</v>
          </cell>
        </row>
        <row r="1273">
          <cell r="C1273">
            <v>18</v>
          </cell>
        </row>
        <row r="1282">
          <cell r="C1282">
            <v>0</v>
          </cell>
          <cell r="D1282">
            <v>58</v>
          </cell>
        </row>
        <row r="1284">
          <cell r="C1284">
            <v>17</v>
          </cell>
        </row>
        <row r="1292">
          <cell r="C1292">
            <v>0</v>
          </cell>
          <cell r="D1292">
            <v>56</v>
          </cell>
        </row>
        <row r="1302">
          <cell r="C1302">
            <v>0</v>
          </cell>
          <cell r="D1302">
            <v>96</v>
          </cell>
        </row>
        <row r="1305">
          <cell r="C1305">
            <v>0</v>
          </cell>
          <cell r="D1305">
            <v>30</v>
          </cell>
        </row>
        <row r="1321">
          <cell r="C1321">
            <v>20</v>
          </cell>
        </row>
        <row r="1323">
          <cell r="C1323">
            <v>20.28</v>
          </cell>
        </row>
        <row r="1327">
          <cell r="C1327">
            <v>7</v>
          </cell>
        </row>
        <row r="1330">
          <cell r="C1330">
            <v>4</v>
          </cell>
        </row>
        <row r="1333">
          <cell r="C1333">
            <v>1</v>
          </cell>
        </row>
        <row r="1340">
          <cell r="C1340">
            <v>8.1199999999999992</v>
          </cell>
          <cell r="D1340">
            <v>44</v>
          </cell>
        </row>
        <row r="1341">
          <cell r="C1341">
            <v>1</v>
          </cell>
          <cell r="D1341">
            <v>672.03</v>
          </cell>
        </row>
        <row r="1343">
          <cell r="C1343">
            <v>16.38</v>
          </cell>
          <cell r="D1343">
            <v>25</v>
          </cell>
        </row>
        <row r="1344">
          <cell r="C1344">
            <v>1</v>
          </cell>
          <cell r="D1344">
            <v>601.30999999999995</v>
          </cell>
        </row>
        <row r="1345">
          <cell r="D1345" t="str">
            <v>cena brez ploščic</v>
          </cell>
        </row>
        <row r="1346">
          <cell r="C1346">
            <v>0</v>
          </cell>
          <cell r="D1346">
            <v>25</v>
          </cell>
        </row>
        <row r="1353">
          <cell r="C1353">
            <v>0</v>
          </cell>
          <cell r="D1353">
            <v>25</v>
          </cell>
        </row>
        <row r="1355">
          <cell r="C1355">
            <v>25.5</v>
          </cell>
        </row>
        <row r="1358">
          <cell r="C1358">
            <v>0</v>
          </cell>
          <cell r="D1358">
            <v>22</v>
          </cell>
        </row>
        <row r="1360">
          <cell r="D1360" t="str">
            <v>cena brez ploščic</v>
          </cell>
        </row>
        <row r="1361">
          <cell r="C1361">
            <v>0</v>
          </cell>
          <cell r="D1361">
            <v>5</v>
          </cell>
        </row>
        <row r="1375">
          <cell r="C1375">
            <v>0</v>
          </cell>
          <cell r="D1375">
            <v>82</v>
          </cell>
        </row>
        <row r="1377">
          <cell r="C1377">
            <v>63.8</v>
          </cell>
        </row>
        <row r="1379">
          <cell r="D1379" t="str">
            <v>cena brez parketa</v>
          </cell>
        </row>
        <row r="1380">
          <cell r="C1380">
            <v>0</v>
          </cell>
          <cell r="D1380">
            <v>55</v>
          </cell>
        </row>
        <row r="1384">
          <cell r="C1384">
            <v>0</v>
          </cell>
          <cell r="D1384">
            <v>82</v>
          </cell>
        </row>
        <row r="1385">
          <cell r="C1385">
            <v>53.15</v>
          </cell>
        </row>
        <row r="1398">
          <cell r="C1398">
            <v>10.96</v>
          </cell>
          <cell r="D1398">
            <v>120</v>
          </cell>
        </row>
        <row r="1403">
          <cell r="D1403">
            <v>70</v>
          </cell>
        </row>
        <row r="1405">
          <cell r="C1405">
            <v>21.15</v>
          </cell>
        </row>
        <row r="1408">
          <cell r="C1408">
            <v>0</v>
          </cell>
          <cell r="D1408">
            <v>160</v>
          </cell>
        </row>
        <row r="1410">
          <cell r="C1410">
            <v>21.15</v>
          </cell>
        </row>
        <row r="1421">
          <cell r="C1421">
            <v>0</v>
          </cell>
          <cell r="D1421">
            <v>14</v>
          </cell>
        </row>
        <row r="1423">
          <cell r="C1423">
            <v>107.64</v>
          </cell>
        </row>
        <row r="1424">
          <cell r="C1424">
            <v>91.82</v>
          </cell>
        </row>
        <row r="1425">
          <cell r="C1425">
            <v>199.46</v>
          </cell>
        </row>
        <row r="1428">
          <cell r="C1428">
            <v>0</v>
          </cell>
          <cell r="D1428">
            <v>10</v>
          </cell>
        </row>
        <row r="1430">
          <cell r="C1430">
            <v>56.5</v>
          </cell>
        </row>
        <row r="1433">
          <cell r="C1433">
            <v>0</v>
          </cell>
          <cell r="D1433">
            <v>9</v>
          </cell>
        </row>
        <row r="1436">
          <cell r="C1436">
            <v>93.13</v>
          </cell>
          <cell r="D1436">
            <v>9</v>
          </cell>
        </row>
        <row r="1438">
          <cell r="C1438">
            <v>32.077500000000001</v>
          </cell>
        </row>
        <row r="1439">
          <cell r="C1439">
            <v>19.5</v>
          </cell>
        </row>
        <row r="1440">
          <cell r="C1440">
            <v>51.577500000000001</v>
          </cell>
        </row>
        <row r="1444">
          <cell r="C1444">
            <v>0</v>
          </cell>
          <cell r="D1444">
            <v>9</v>
          </cell>
        </row>
        <row r="1454">
          <cell r="C1454">
            <v>0</v>
          </cell>
          <cell r="D1454">
            <v>25</v>
          </cell>
        </row>
        <row r="1458">
          <cell r="C1458">
            <v>0</v>
          </cell>
          <cell r="D1458">
            <v>10</v>
          </cell>
        </row>
        <row r="1472">
          <cell r="C1472">
            <v>17.920000000000002</v>
          </cell>
          <cell r="D1472">
            <v>150</v>
          </cell>
        </row>
        <row r="1474">
          <cell r="C1474">
            <v>17</v>
          </cell>
        </row>
        <row r="1477">
          <cell r="C1477">
            <v>0</v>
          </cell>
          <cell r="D1477">
            <v>15</v>
          </cell>
        </row>
        <row r="1490">
          <cell r="C1490">
            <v>32</v>
          </cell>
        </row>
        <row r="1491">
          <cell r="C1491">
            <v>32.5</v>
          </cell>
        </row>
        <row r="1494">
          <cell r="C1494">
            <v>39.75</v>
          </cell>
          <cell r="D1494">
            <v>12</v>
          </cell>
        </row>
        <row r="1495">
          <cell r="C1495">
            <v>21.12</v>
          </cell>
        </row>
        <row r="1498">
          <cell r="C1498">
            <v>34.78</v>
          </cell>
          <cell r="D1498">
            <v>7</v>
          </cell>
        </row>
        <row r="1499">
          <cell r="C1499">
            <v>12.8</v>
          </cell>
        </row>
        <row r="1504">
          <cell r="C1504">
            <v>14.3</v>
          </cell>
          <cell r="D1504">
            <v>12</v>
          </cell>
        </row>
        <row r="1507">
          <cell r="C1507">
            <v>15.3</v>
          </cell>
          <cell r="D1507">
            <v>14</v>
          </cell>
        </row>
        <row r="1510">
          <cell r="C1510">
            <v>40.700000000000003</v>
          </cell>
          <cell r="D1510">
            <v>16</v>
          </cell>
        </row>
        <row r="1513">
          <cell r="C1513">
            <v>33.5</v>
          </cell>
          <cell r="D1513">
            <v>24</v>
          </cell>
        </row>
        <row r="1516">
          <cell r="C1516">
            <v>0</v>
          </cell>
          <cell r="D1516">
            <v>90</v>
          </cell>
        </row>
        <row r="1519">
          <cell r="C1519">
            <v>0</v>
          </cell>
          <cell r="D1519">
            <v>240</v>
          </cell>
        </row>
        <row r="1522">
          <cell r="C1522">
            <v>1</v>
          </cell>
          <cell r="D1522">
            <v>25</v>
          </cell>
        </row>
        <row r="1525">
          <cell r="C1525">
            <v>0</v>
          </cell>
        </row>
        <row r="1528">
          <cell r="C1528">
            <v>7.24</v>
          </cell>
          <cell r="D1528">
            <v>40</v>
          </cell>
        </row>
        <row r="1530">
          <cell r="C1530">
            <v>4.08</v>
          </cell>
        </row>
        <row r="1533">
          <cell r="C1533">
            <v>34.94</v>
          </cell>
          <cell r="D1533">
            <v>16</v>
          </cell>
        </row>
        <row r="1536">
          <cell r="C1536">
            <v>0</v>
          </cell>
          <cell r="D1536">
            <v>8</v>
          </cell>
        </row>
        <row r="1539">
          <cell r="C1539">
            <v>4.8099999999999996</v>
          </cell>
          <cell r="D1539">
            <v>15</v>
          </cell>
        </row>
        <row r="1550">
          <cell r="C1550">
            <v>3</v>
          </cell>
        </row>
        <row r="1553">
          <cell r="C1553">
            <v>1</v>
          </cell>
        </row>
        <row r="1556">
          <cell r="C1556">
            <v>14</v>
          </cell>
          <cell r="D1556">
            <v>50</v>
          </cell>
        </row>
        <row r="1559">
          <cell r="C1559">
            <v>0</v>
          </cell>
          <cell r="D1559">
            <v>150</v>
          </cell>
        </row>
        <row r="1562">
          <cell r="C1562">
            <v>0</v>
          </cell>
          <cell r="D1562">
            <v>2</v>
          </cell>
        </row>
        <row r="1565">
          <cell r="C1565">
            <v>0</v>
          </cell>
          <cell r="D1565">
            <v>20</v>
          </cell>
        </row>
        <row r="1568">
          <cell r="C1568">
            <v>1</v>
          </cell>
          <cell r="D1568" t="str">
            <v>geodet po računu</v>
          </cell>
        </row>
        <row r="1571">
          <cell r="C1571">
            <v>1</v>
          </cell>
          <cell r="D1571" t="str">
            <v>elektro po računu</v>
          </cell>
        </row>
        <row r="1574">
          <cell r="C1574">
            <v>0.3</v>
          </cell>
          <cell r="D1574" t="str">
            <v>geodet po računu</v>
          </cell>
        </row>
        <row r="1577">
          <cell r="C1577">
            <v>0</v>
          </cell>
          <cell r="D1577">
            <v>0</v>
          </cell>
        </row>
        <row r="1587">
          <cell r="C1587">
            <v>1</v>
          </cell>
          <cell r="D1587" t="str">
            <v>upravljelec ceste po računu</v>
          </cell>
        </row>
        <row r="1590">
          <cell r="C1590">
            <v>1</v>
          </cell>
          <cell r="D1590">
            <v>150</v>
          </cell>
        </row>
        <row r="1593">
          <cell r="C1593">
            <v>1</v>
          </cell>
          <cell r="D1593">
            <v>50</v>
          </cell>
        </row>
        <row r="1596">
          <cell r="C1596">
            <v>30</v>
          </cell>
          <cell r="D1596">
            <v>14</v>
          </cell>
        </row>
        <row r="1599">
          <cell r="C1599">
            <v>51</v>
          </cell>
          <cell r="D1599">
            <v>8</v>
          </cell>
        </row>
        <row r="1602">
          <cell r="C1602">
            <v>51</v>
          </cell>
          <cell r="D1602">
            <v>2</v>
          </cell>
        </row>
        <row r="1605">
          <cell r="C1605">
            <v>30</v>
          </cell>
          <cell r="D1605">
            <v>12</v>
          </cell>
        </row>
        <row r="1608">
          <cell r="C1608">
            <v>1</v>
          </cell>
          <cell r="D1608">
            <v>50</v>
          </cell>
        </row>
        <row r="1611">
          <cell r="C1611">
            <v>0</v>
          </cell>
          <cell r="D1611">
            <v>200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0"/>
  <sheetViews>
    <sheetView tabSelected="1" zoomScale="90" zoomScaleNormal="90" workbookViewId="0"/>
  </sheetViews>
  <sheetFormatPr defaultRowHeight="12.75"/>
  <cols>
    <col min="1" max="1" width="4.5" style="34" customWidth="1"/>
    <col min="2" max="2" width="30.8984375" style="34" customWidth="1"/>
    <col min="3" max="3" width="32.5" style="34" customWidth="1"/>
    <col min="4" max="4" width="15.69921875" style="37" customWidth="1"/>
    <col min="5" max="16384" width="8.796875" style="37"/>
  </cols>
  <sheetData>
    <row r="1" spans="1:4" s="145" customFormat="1" ht="249.95" customHeight="1">
      <c r="A1" s="34"/>
      <c r="B1" s="34"/>
      <c r="C1" s="34"/>
    </row>
    <row r="2" spans="1:4" s="33" customFormat="1" ht="15">
      <c r="A2" s="32" t="s">
        <v>35</v>
      </c>
      <c r="B2" s="32"/>
      <c r="C2" s="32"/>
    </row>
    <row r="4" spans="1:4" ht="25.5">
      <c r="B4" s="79" t="s">
        <v>207</v>
      </c>
      <c r="C4" s="56" t="s">
        <v>209</v>
      </c>
      <c r="D4" s="56"/>
    </row>
    <row r="5" spans="1:4" s="145" customFormat="1">
      <c r="A5" s="34"/>
      <c r="B5" s="79" t="s">
        <v>208</v>
      </c>
      <c r="C5" s="56" t="s">
        <v>595</v>
      </c>
      <c r="D5" s="56"/>
    </row>
    <row r="6" spans="1:4" ht="12.75" customHeight="1"/>
    <row r="7" spans="1:4" s="145" customFormat="1" ht="12.75" customHeight="1">
      <c r="A7" s="34"/>
      <c r="B7" s="34"/>
      <c r="C7" s="34"/>
    </row>
    <row r="8" spans="1:4" s="41" customFormat="1" ht="14.25">
      <c r="A8" s="38" t="s">
        <v>22</v>
      </c>
      <c r="B8" s="39"/>
      <c r="C8" s="40"/>
    </row>
    <row r="9" spans="1:4">
      <c r="B9" s="35"/>
      <c r="C9" s="36"/>
    </row>
    <row r="10" spans="1:4" ht="24.95" customHeight="1">
      <c r="B10" s="42" t="s">
        <v>23</v>
      </c>
      <c r="C10" s="56"/>
      <c r="D10" s="56"/>
    </row>
    <row r="11" spans="1:4" ht="24.95" customHeight="1">
      <c r="B11" s="42" t="s">
        <v>24</v>
      </c>
      <c r="C11" s="56"/>
      <c r="D11" s="56"/>
    </row>
    <row r="12" spans="1:4" ht="12.75" customHeight="1">
      <c r="B12" s="35"/>
      <c r="C12" s="36"/>
    </row>
    <row r="13" spans="1:4" s="145" customFormat="1" ht="12.75" customHeight="1">
      <c r="A13" s="34"/>
      <c r="B13" s="35"/>
      <c r="C13" s="36"/>
    </row>
    <row r="14" spans="1:4" s="41" customFormat="1" ht="14.25">
      <c r="A14" s="38" t="s">
        <v>25</v>
      </c>
      <c r="B14" s="39"/>
      <c r="C14" s="40"/>
    </row>
    <row r="15" spans="1:4">
      <c r="B15" s="35"/>
      <c r="C15" s="36"/>
    </row>
    <row r="16" spans="1:4" ht="18" customHeight="1">
      <c r="B16" s="42" t="s">
        <v>26</v>
      </c>
      <c r="C16" s="56"/>
    </row>
    <row r="17" spans="1:4" ht="18" customHeight="1">
      <c r="B17" s="42" t="s">
        <v>27</v>
      </c>
      <c r="C17" s="56"/>
    </row>
    <row r="18" spans="1:4" ht="18" customHeight="1">
      <c r="B18" s="42" t="s">
        <v>28</v>
      </c>
      <c r="C18" s="56"/>
    </row>
    <row r="19" spans="1:4" ht="18" customHeight="1">
      <c r="B19" s="63" t="s">
        <v>12</v>
      </c>
      <c r="C19" s="43">
        <f>D84</f>
        <v>0</v>
      </c>
    </row>
    <row r="20" spans="1:4" ht="12.75" customHeight="1"/>
    <row r="21" spans="1:4" s="145" customFormat="1" ht="12.75" customHeight="1">
      <c r="A21" s="34"/>
      <c r="B21" s="34"/>
      <c r="C21" s="34"/>
    </row>
    <row r="22" spans="1:4" s="46" customFormat="1" ht="14.25">
      <c r="A22" s="45" t="s">
        <v>21</v>
      </c>
      <c r="B22" s="45"/>
      <c r="C22" s="45"/>
    </row>
    <row r="23" spans="1:4" s="48" customFormat="1">
      <c r="A23" s="47"/>
      <c r="B23" s="47"/>
      <c r="C23" s="47"/>
    </row>
    <row r="24" spans="1:4" s="48" customFormat="1">
      <c r="A24" s="47"/>
      <c r="B24" s="49" t="s">
        <v>18</v>
      </c>
      <c r="C24" s="50" t="s">
        <v>19</v>
      </c>
      <c r="D24" s="50"/>
    </row>
    <row r="25" spans="1:4" s="48" customFormat="1">
      <c r="A25" s="47"/>
      <c r="B25" s="51"/>
      <c r="C25" s="52" t="s">
        <v>390</v>
      </c>
      <c r="D25" s="52"/>
    </row>
    <row r="26" spans="1:4" s="48" customFormat="1">
      <c r="A26" s="47"/>
      <c r="B26" s="53"/>
      <c r="C26" s="54"/>
      <c r="D26" s="54"/>
    </row>
    <row r="27" spans="1:4" s="48" customFormat="1" ht="37.700000000000003" customHeight="1">
      <c r="A27" s="47"/>
      <c r="B27" s="53" t="s">
        <v>238</v>
      </c>
      <c r="C27" s="54" t="s">
        <v>426</v>
      </c>
      <c r="D27" s="54"/>
    </row>
    <row r="28" spans="1:4" s="48" customFormat="1">
      <c r="A28" s="47"/>
      <c r="B28" s="53" t="s">
        <v>20</v>
      </c>
      <c r="C28" s="163" t="s">
        <v>427</v>
      </c>
      <c r="D28" s="163"/>
    </row>
    <row r="29" spans="1:4" s="48" customFormat="1">
      <c r="A29" s="47"/>
      <c r="B29" s="53" t="s">
        <v>36</v>
      </c>
      <c r="C29" s="163" t="s">
        <v>428</v>
      </c>
      <c r="D29" s="163"/>
    </row>
    <row r="30" spans="1:4" s="48" customFormat="1">
      <c r="A30" s="47"/>
      <c r="B30" s="53" t="s">
        <v>37</v>
      </c>
      <c r="C30" s="163" t="s">
        <v>429</v>
      </c>
      <c r="D30" s="163"/>
    </row>
    <row r="31" spans="1:4" s="48" customFormat="1">
      <c r="A31" s="47"/>
      <c r="B31" s="53" t="s">
        <v>38</v>
      </c>
      <c r="C31" s="163" t="s">
        <v>430</v>
      </c>
      <c r="D31" s="163"/>
    </row>
    <row r="32" spans="1:4" s="48" customFormat="1">
      <c r="A32" s="47"/>
      <c r="B32" s="53" t="s">
        <v>39</v>
      </c>
      <c r="C32" s="164" t="s">
        <v>431</v>
      </c>
      <c r="D32" s="164"/>
    </row>
    <row r="33" spans="1:4" s="48" customFormat="1">
      <c r="A33" s="47"/>
      <c r="B33" s="53" t="s">
        <v>40</v>
      </c>
      <c r="C33" s="163" t="s">
        <v>41</v>
      </c>
      <c r="D33" s="163"/>
    </row>
    <row r="34" spans="1:4" s="48" customFormat="1">
      <c r="A34" s="47"/>
      <c r="B34" s="53" t="s">
        <v>42</v>
      </c>
      <c r="C34" s="54" t="s">
        <v>43</v>
      </c>
      <c r="D34" s="54"/>
    </row>
    <row r="35" spans="1:4" s="48" customFormat="1">
      <c r="A35" s="146"/>
      <c r="B35" s="53" t="s">
        <v>237</v>
      </c>
      <c r="C35" s="54" t="s">
        <v>432</v>
      </c>
      <c r="D35" s="54"/>
    </row>
    <row r="36" spans="1:4" s="48" customFormat="1" ht="12.75" customHeight="1">
      <c r="A36" s="47"/>
      <c r="B36" s="110"/>
      <c r="C36" s="111"/>
    </row>
    <row r="37" spans="1:4" s="48" customFormat="1" ht="12.75" customHeight="1">
      <c r="A37" s="146"/>
      <c r="B37" s="110"/>
      <c r="C37" s="111"/>
    </row>
    <row r="38" spans="1:4" ht="12.75" customHeight="1"/>
    <row r="39" spans="1:4" s="41" customFormat="1" ht="14.25">
      <c r="A39" s="45"/>
      <c r="B39" s="45" t="s">
        <v>29</v>
      </c>
      <c r="C39" s="45"/>
      <c r="D39" s="46"/>
    </row>
    <row r="40" spans="1:4">
      <c r="A40" s="47"/>
      <c r="B40" s="47"/>
      <c r="C40" s="47"/>
      <c r="D40" s="48"/>
    </row>
    <row r="41" spans="1:4" s="44" customFormat="1">
      <c r="A41" s="112" t="s">
        <v>67</v>
      </c>
      <c r="B41" s="113" t="s">
        <v>135</v>
      </c>
      <c r="C41" s="114"/>
      <c r="D41" s="114" t="s">
        <v>68</v>
      </c>
    </row>
    <row r="42" spans="1:4">
      <c r="A42" s="47"/>
      <c r="B42" s="47"/>
      <c r="C42" s="47"/>
      <c r="D42" s="47"/>
    </row>
    <row r="43" spans="1:4" s="44" customFormat="1">
      <c r="A43" s="112" t="s">
        <v>30</v>
      </c>
      <c r="B43" s="113" t="s">
        <v>45</v>
      </c>
      <c r="C43" s="115"/>
      <c r="D43" s="115"/>
    </row>
    <row r="44" spans="1:4">
      <c r="A44" s="116" t="s">
        <v>47</v>
      </c>
      <c r="B44" s="47" t="s">
        <v>69</v>
      </c>
      <c r="C44" s="117"/>
      <c r="D44" s="117">
        <f>'Popis del Na okopih 2d 19'!G41</f>
        <v>0</v>
      </c>
    </row>
    <row r="45" spans="1:4">
      <c r="A45" s="116" t="s">
        <v>48</v>
      </c>
      <c r="B45" s="47" t="s">
        <v>73</v>
      </c>
      <c r="C45" s="117"/>
      <c r="D45" s="117">
        <f>'Popis del Na okopih 2d 19'!G59</f>
        <v>0</v>
      </c>
    </row>
    <row r="46" spans="1:4">
      <c r="A46" s="116" t="s">
        <v>146</v>
      </c>
      <c r="B46" s="47" t="s">
        <v>1</v>
      </c>
      <c r="C46" s="117"/>
      <c r="D46" s="117">
        <f>'Popis del Na okopih 2d 19'!G69</f>
        <v>0</v>
      </c>
    </row>
    <row r="47" spans="1:4">
      <c r="A47" s="116" t="s">
        <v>3</v>
      </c>
      <c r="B47" s="47" t="s">
        <v>147</v>
      </c>
      <c r="C47" s="117"/>
      <c r="D47" s="118">
        <f>'Popis del Na okopih 2d 19'!G79</f>
        <v>0</v>
      </c>
    </row>
    <row r="48" spans="1:4" s="44" customFormat="1">
      <c r="A48" s="112"/>
      <c r="B48" s="119" t="s">
        <v>46</v>
      </c>
      <c r="C48" s="120"/>
      <c r="D48" s="120">
        <f>SUM(D44:D47)</f>
        <v>0</v>
      </c>
    </row>
    <row r="49" spans="1:4">
      <c r="A49" s="116"/>
      <c r="B49" s="47"/>
      <c r="C49" s="117"/>
      <c r="D49" s="117"/>
    </row>
    <row r="50" spans="1:4" s="44" customFormat="1">
      <c r="A50" s="112" t="s">
        <v>31</v>
      </c>
      <c r="B50" s="113" t="s">
        <v>49</v>
      </c>
      <c r="C50" s="115"/>
      <c r="D50" s="115"/>
    </row>
    <row r="51" spans="1:4">
      <c r="A51" s="116" t="s">
        <v>51</v>
      </c>
      <c r="B51" s="47" t="s">
        <v>75</v>
      </c>
      <c r="C51" s="117"/>
      <c r="D51" s="117">
        <f>'Popis del Na okopih 2d 19'!G91</f>
        <v>0</v>
      </c>
    </row>
    <row r="52" spans="1:4">
      <c r="A52" s="116" t="s">
        <v>52</v>
      </c>
      <c r="B52" s="47" t="s">
        <v>76</v>
      </c>
      <c r="C52" s="117"/>
      <c r="D52" s="117">
        <f>'Popis del Na okopih 2d 19'!G98</f>
        <v>0</v>
      </c>
    </row>
    <row r="53" spans="1:4">
      <c r="A53" s="116" t="s">
        <v>53</v>
      </c>
      <c r="B53" s="47" t="s">
        <v>630</v>
      </c>
      <c r="C53" s="117"/>
      <c r="D53" s="117">
        <f>'Popis del Na okopih 2d 19'!G107</f>
        <v>0</v>
      </c>
    </row>
    <row r="54" spans="1:4">
      <c r="A54" s="116" t="s">
        <v>54</v>
      </c>
      <c r="B54" s="47" t="s">
        <v>79</v>
      </c>
      <c r="C54" s="117"/>
      <c r="D54" s="117">
        <f>'Popis del Na okopih 2d 19'!G123</f>
        <v>0</v>
      </c>
    </row>
    <row r="55" spans="1:4">
      <c r="A55" s="116" t="s">
        <v>55</v>
      </c>
      <c r="B55" s="47" t="s">
        <v>80</v>
      </c>
      <c r="C55" s="117"/>
      <c r="D55" s="117">
        <f>'Popis del Na okopih 2d 19'!G140</f>
        <v>0</v>
      </c>
    </row>
    <row r="56" spans="1:4" s="145" customFormat="1">
      <c r="A56" s="156" t="s">
        <v>138</v>
      </c>
      <c r="B56" s="146" t="s">
        <v>260</v>
      </c>
      <c r="C56" s="157"/>
      <c r="D56" s="157">
        <f>'Popis del Na okopih 2d 19'!G163</f>
        <v>0</v>
      </c>
    </row>
    <row r="57" spans="1:4" s="145" customFormat="1">
      <c r="A57" s="156" t="s">
        <v>255</v>
      </c>
      <c r="B57" s="146" t="s">
        <v>597</v>
      </c>
      <c r="C57" s="157"/>
      <c r="D57" s="157">
        <f>'Popis del Na okopih 2d 19'!G172</f>
        <v>0</v>
      </c>
    </row>
    <row r="58" spans="1:4" s="145" customFormat="1">
      <c r="A58" s="156" t="s">
        <v>488</v>
      </c>
      <c r="B58" s="146" t="s">
        <v>489</v>
      </c>
      <c r="C58" s="157"/>
      <c r="D58" s="157">
        <f>'Popis del Na okopih 2d 19'!G184</f>
        <v>0</v>
      </c>
    </row>
    <row r="59" spans="1:4">
      <c r="A59" s="116" t="s">
        <v>490</v>
      </c>
      <c r="B59" s="47" t="s">
        <v>139</v>
      </c>
      <c r="C59" s="117"/>
      <c r="D59" s="117">
        <f>'Popis del Na okopih 2d 19'!G195</f>
        <v>0</v>
      </c>
    </row>
    <row r="60" spans="1:4" s="44" customFormat="1">
      <c r="A60" s="112"/>
      <c r="B60" s="119" t="s">
        <v>50</v>
      </c>
      <c r="C60" s="120"/>
      <c r="D60" s="120">
        <f>SUM(D51:D59)</f>
        <v>0</v>
      </c>
    </row>
    <row r="61" spans="1:4">
      <c r="A61" s="116"/>
      <c r="B61" s="47"/>
      <c r="C61" s="117"/>
      <c r="D61" s="117"/>
    </row>
    <row r="62" spans="1:4" s="44" customFormat="1">
      <c r="A62" s="112" t="s">
        <v>32</v>
      </c>
      <c r="B62" s="113" t="s">
        <v>56</v>
      </c>
      <c r="C62" s="115"/>
      <c r="D62" s="115"/>
    </row>
    <row r="63" spans="1:4">
      <c r="A63" s="116" t="s">
        <v>57</v>
      </c>
      <c r="B63" s="47" t="s">
        <v>96</v>
      </c>
      <c r="C63" s="117"/>
      <c r="D63" s="117">
        <f>'Popis del Na okopih 2d 19'!G219</f>
        <v>0</v>
      </c>
    </row>
    <row r="64" spans="1:4">
      <c r="A64" s="116" t="s">
        <v>58</v>
      </c>
      <c r="B64" s="47" t="s">
        <v>84</v>
      </c>
      <c r="C64" s="117"/>
      <c r="D64" s="117">
        <f>'Popis del Na okopih 2d 19'!G244</f>
        <v>0</v>
      </c>
    </row>
    <row r="65" spans="1:4">
      <c r="A65" s="116" t="s">
        <v>59</v>
      </c>
      <c r="B65" s="47" t="s">
        <v>86</v>
      </c>
      <c r="C65" s="117"/>
      <c r="D65" s="117">
        <f>'Popis del Na okopih 2d 19'!G252</f>
        <v>0</v>
      </c>
    </row>
    <row r="66" spans="1:4">
      <c r="A66" s="116" t="s">
        <v>90</v>
      </c>
      <c r="B66" s="47" t="s">
        <v>88</v>
      </c>
      <c r="C66" s="117"/>
      <c r="D66" s="117">
        <f>'Popis del Na okopih 2d 19'!G274</f>
        <v>0</v>
      </c>
    </row>
    <row r="67" spans="1:4">
      <c r="A67" s="116" t="s">
        <v>103</v>
      </c>
      <c r="B67" s="47" t="s">
        <v>91</v>
      </c>
      <c r="C67" s="117"/>
      <c r="D67" s="117">
        <f>'Popis del Na okopih 2d 19'!G281</f>
        <v>0</v>
      </c>
    </row>
    <row r="68" spans="1:4" s="145" customFormat="1">
      <c r="A68" s="156" t="s">
        <v>527</v>
      </c>
      <c r="B68" s="146" t="s">
        <v>528</v>
      </c>
      <c r="C68" s="157"/>
      <c r="D68" s="157">
        <f>'Popis del Na okopih 2d 19'!G291</f>
        <v>0</v>
      </c>
    </row>
    <row r="69" spans="1:4" s="145" customFormat="1">
      <c r="A69" s="156" t="s">
        <v>534</v>
      </c>
      <c r="B69" s="146" t="s">
        <v>535</v>
      </c>
      <c r="C69" s="157"/>
      <c r="D69" s="157">
        <f>'Popis del Na okopih 2d 19'!G303</f>
        <v>0</v>
      </c>
    </row>
    <row r="70" spans="1:4" s="44" customFormat="1">
      <c r="A70" s="112"/>
      <c r="B70" s="119" t="s">
        <v>60</v>
      </c>
      <c r="C70" s="120"/>
      <c r="D70" s="120">
        <f>SUM(D63:D69)</f>
        <v>0</v>
      </c>
    </row>
    <row r="71" spans="1:4">
      <c r="A71" s="116"/>
      <c r="B71" s="47"/>
      <c r="C71" s="117"/>
      <c r="D71" s="117"/>
    </row>
    <row r="72" spans="1:4" s="44" customFormat="1">
      <c r="A72" s="112" t="s">
        <v>61</v>
      </c>
      <c r="B72" s="113" t="s">
        <v>62</v>
      </c>
      <c r="C72" s="115"/>
      <c r="D72" s="115"/>
    </row>
    <row r="73" spans="1:4">
      <c r="A73" s="116" t="s">
        <v>63</v>
      </c>
      <c r="B73" s="47" t="s">
        <v>96</v>
      </c>
      <c r="C73" s="117"/>
      <c r="D73" s="117">
        <f>'Popis del Na okopih 2d 19'!G320</f>
        <v>0</v>
      </c>
    </row>
    <row r="74" spans="1:4" s="145" customFormat="1">
      <c r="A74" s="156" t="s">
        <v>64</v>
      </c>
      <c r="B74" s="146" t="s">
        <v>279</v>
      </c>
      <c r="C74" s="157"/>
      <c r="D74" s="157">
        <f>'Popis del Na okopih 2d 19'!G326</f>
        <v>0</v>
      </c>
    </row>
    <row r="75" spans="1:4">
      <c r="A75" s="156" t="s">
        <v>65</v>
      </c>
      <c r="B75" s="47" t="s">
        <v>94</v>
      </c>
      <c r="C75" s="117"/>
      <c r="D75" s="117">
        <f>'Popis del Na okopih 2d 19'!G352</f>
        <v>0</v>
      </c>
    </row>
    <row r="76" spans="1:4">
      <c r="A76" s="156" t="s">
        <v>98</v>
      </c>
      <c r="B76" s="47" t="s">
        <v>99</v>
      </c>
      <c r="C76" s="117"/>
      <c r="D76" s="117">
        <f>'Popis del Na okopih 2d 19'!G361</f>
        <v>0</v>
      </c>
    </row>
    <row r="77" spans="1:4">
      <c r="A77" s="156" t="s">
        <v>144</v>
      </c>
      <c r="B77" s="47" t="s">
        <v>145</v>
      </c>
      <c r="C77" s="117"/>
      <c r="D77" s="118">
        <f>'Popis del Na okopih 2d 19'!G369</f>
        <v>0</v>
      </c>
    </row>
    <row r="78" spans="1:4">
      <c r="A78" s="116" t="s">
        <v>281</v>
      </c>
      <c r="B78" s="47" t="s">
        <v>101</v>
      </c>
      <c r="C78" s="117"/>
      <c r="D78" s="117">
        <f>'Popis del Na okopih 2d 19'!G375</f>
        <v>0</v>
      </c>
    </row>
    <row r="79" spans="1:4" s="44" customFormat="1">
      <c r="A79" s="112"/>
      <c r="B79" s="119" t="s">
        <v>66</v>
      </c>
      <c r="C79" s="120"/>
      <c r="D79" s="120">
        <f>SUM(D73:D78)</f>
        <v>0</v>
      </c>
    </row>
    <row r="80" spans="1:4">
      <c r="A80" s="116"/>
      <c r="B80" s="47"/>
      <c r="C80" s="117"/>
      <c r="D80" s="117"/>
    </row>
    <row r="81" spans="1:4" s="44" customFormat="1">
      <c r="A81" s="112"/>
      <c r="B81" s="113" t="s">
        <v>409</v>
      </c>
      <c r="C81" s="115"/>
      <c r="D81" s="115">
        <f>D48+D60+D70+D79</f>
        <v>0</v>
      </c>
    </row>
    <row r="82" spans="1:4" s="48" customFormat="1">
      <c r="A82" s="116"/>
      <c r="B82" s="47" t="s">
        <v>33</v>
      </c>
      <c r="C82" s="121"/>
      <c r="D82" s="122"/>
    </row>
    <row r="83" spans="1:4" s="48" customFormat="1">
      <c r="A83" s="116"/>
      <c r="B83" s="47" t="s">
        <v>34</v>
      </c>
      <c r="C83" s="117"/>
      <c r="D83" s="117">
        <f>ROUND(-D81*D82,2)</f>
        <v>0</v>
      </c>
    </row>
    <row r="84" spans="1:4" s="126" customFormat="1" ht="14.25">
      <c r="A84" s="123"/>
      <c r="B84" s="124" t="s">
        <v>410</v>
      </c>
      <c r="C84" s="125"/>
      <c r="D84" s="125">
        <f>D81+D83</f>
        <v>0</v>
      </c>
    </row>
    <row r="85" spans="1:4" s="44" customFormat="1">
      <c r="A85" s="112"/>
      <c r="B85" s="113"/>
      <c r="C85" s="115"/>
      <c r="D85" s="115"/>
    </row>
    <row r="86" spans="1:4" s="44" customFormat="1">
      <c r="A86" s="112"/>
      <c r="B86" s="113"/>
      <c r="C86" s="115"/>
      <c r="D86" s="115"/>
    </row>
    <row r="87" spans="1:4" s="44" customFormat="1">
      <c r="A87" s="112"/>
      <c r="B87" s="113"/>
      <c r="C87" s="115"/>
      <c r="D87" s="115"/>
    </row>
    <row r="88" spans="1:4" s="44" customFormat="1">
      <c r="A88" s="112"/>
      <c r="B88" s="113"/>
      <c r="C88" s="115"/>
      <c r="D88" s="115"/>
    </row>
    <row r="89" spans="1:4" s="44" customFormat="1">
      <c r="A89" s="112"/>
      <c r="B89" s="113"/>
      <c r="C89" s="115"/>
      <c r="D89" s="115"/>
    </row>
    <row r="90" spans="1:4" s="44" customFormat="1">
      <c r="A90" s="112"/>
      <c r="B90" s="113"/>
      <c r="C90" s="115"/>
      <c r="D90" s="115"/>
    </row>
    <row r="91" spans="1:4" s="44" customFormat="1">
      <c r="A91" s="112"/>
      <c r="B91" s="113"/>
      <c r="C91" s="115"/>
      <c r="D91" s="115"/>
    </row>
    <row r="92" spans="1:4" s="44" customFormat="1">
      <c r="A92" s="112"/>
      <c r="B92" s="113"/>
      <c r="C92" s="115"/>
      <c r="D92" s="115"/>
    </row>
    <row r="93" spans="1:4" s="44" customFormat="1">
      <c r="A93" s="112"/>
      <c r="B93" s="113"/>
      <c r="C93" s="115"/>
      <c r="D93" s="115"/>
    </row>
    <row r="94" spans="1:4" s="44" customFormat="1">
      <c r="A94" s="112"/>
      <c r="B94" s="113"/>
      <c r="C94" s="115"/>
      <c r="D94" s="115"/>
    </row>
    <row r="95" spans="1:4" s="44" customFormat="1">
      <c r="A95" s="112"/>
      <c r="B95" s="113"/>
      <c r="C95" s="115"/>
      <c r="D95" s="115"/>
    </row>
    <row r="96" spans="1:4" s="44" customFormat="1">
      <c r="A96" s="112"/>
      <c r="B96" s="113"/>
      <c r="C96" s="115"/>
      <c r="D96" s="115"/>
    </row>
    <row r="97" spans="1:4" s="44" customFormat="1">
      <c r="A97" s="112"/>
      <c r="B97" s="113"/>
      <c r="C97" s="115"/>
      <c r="D97" s="115"/>
    </row>
    <row r="98" spans="1:4" s="44" customFormat="1">
      <c r="A98" s="112"/>
      <c r="B98" s="113"/>
      <c r="C98" s="115"/>
      <c r="D98" s="115"/>
    </row>
    <row r="99" spans="1:4" s="44" customFormat="1">
      <c r="A99" s="112"/>
      <c r="B99" s="113"/>
      <c r="C99" s="115"/>
      <c r="D99" s="115"/>
    </row>
    <row r="100" spans="1:4" s="44" customFormat="1">
      <c r="A100" s="112"/>
      <c r="B100" s="113"/>
      <c r="C100" s="115"/>
      <c r="D100" s="115"/>
    </row>
    <row r="101" spans="1:4" s="44" customFormat="1">
      <c r="A101" s="112"/>
      <c r="B101" s="113"/>
      <c r="C101" s="115"/>
      <c r="D101" s="115"/>
    </row>
    <row r="102" spans="1:4" s="44" customFormat="1">
      <c r="A102" s="112"/>
      <c r="B102" s="113"/>
      <c r="C102" s="115"/>
      <c r="D102" s="115"/>
    </row>
    <row r="103" spans="1:4" s="44" customFormat="1">
      <c r="A103" s="112"/>
      <c r="B103" s="113"/>
      <c r="C103" s="115"/>
      <c r="D103" s="115"/>
    </row>
    <row r="104" spans="1:4" s="44" customFormat="1">
      <c r="A104" s="112"/>
      <c r="B104" s="113"/>
      <c r="C104" s="115"/>
      <c r="D104" s="115"/>
    </row>
    <row r="105" spans="1:4" s="44" customFormat="1">
      <c r="A105" s="112"/>
      <c r="B105" s="113"/>
      <c r="C105" s="115"/>
      <c r="D105" s="115"/>
    </row>
    <row r="106" spans="1:4" s="44" customFormat="1">
      <c r="A106" s="112"/>
      <c r="B106" s="113"/>
      <c r="C106" s="115"/>
      <c r="D106" s="115"/>
    </row>
    <row r="107" spans="1:4" s="44" customFormat="1">
      <c r="A107" s="112"/>
      <c r="B107" s="113"/>
      <c r="C107" s="115"/>
      <c r="D107" s="115"/>
    </row>
    <row r="108" spans="1:4" s="44" customFormat="1">
      <c r="A108" s="112"/>
      <c r="B108" s="113"/>
      <c r="C108" s="115"/>
      <c r="D108" s="115"/>
    </row>
    <row r="109" spans="1:4" s="44" customFormat="1">
      <c r="A109" s="112"/>
      <c r="B109" s="113"/>
      <c r="C109" s="115"/>
      <c r="D109" s="115"/>
    </row>
    <row r="110" spans="1:4" s="44" customFormat="1">
      <c r="A110" s="112"/>
      <c r="B110" s="113"/>
      <c r="C110" s="115"/>
      <c r="D110" s="115"/>
    </row>
  </sheetData>
  <phoneticPr fontId="6" type="noConversion"/>
  <pageMargins left="0.70866141732283472" right="0.51181102362204722" top="0.74803149606299213" bottom="0.74803149606299213" header="0.31496062992125984" footer="0.31496062992125984"/>
  <pageSetup paperSize="9" scale="86" fitToHeight="0" orientation="portrait" r:id="rId1"/>
  <headerFooter>
    <oddFooter>&amp;L&amp;"Verdana,Poševno"&amp;9&amp;K00-048Naslovna stran ponudbenega predračuna&amp;R&amp;P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zoomScale="85" zoomScaleNormal="85" workbookViewId="0"/>
  </sheetViews>
  <sheetFormatPr defaultRowHeight="14.25"/>
  <cols>
    <col min="1" max="1" width="7.69921875" style="69" customWidth="1"/>
    <col min="2" max="2" width="70.69921875" customWidth="1"/>
  </cols>
  <sheetData>
    <row r="1" spans="1:43" s="4" customFormat="1">
      <c r="A1" s="188" t="s">
        <v>18</v>
      </c>
      <c r="B1" s="189" t="s">
        <v>19</v>
      </c>
    </row>
    <row r="2" spans="1:43" s="4" customFormat="1">
      <c r="A2" s="188" t="s">
        <v>215</v>
      </c>
      <c r="B2" s="194" t="str">
        <f>'Naslovna stran'!C27</f>
        <v>Prenova praznega stanovanja št. 19 na naslovu Na okopih 2d v Celju</v>
      </c>
    </row>
    <row r="3" spans="1:43" s="4" customFormat="1">
      <c r="A3" s="188" t="s">
        <v>44</v>
      </c>
      <c r="B3" s="190">
        <f>'Naslovna stran'!C10</f>
        <v>0</v>
      </c>
    </row>
    <row r="4" spans="1:43" s="61" customFormat="1">
      <c r="A4" s="83"/>
    </row>
    <row r="5" spans="1:43" s="85" customFormat="1">
      <c r="A5" s="175" t="s">
        <v>291</v>
      </c>
      <c r="B5" s="175"/>
      <c r="C5" s="176"/>
      <c r="D5" s="177"/>
      <c r="E5" s="92"/>
      <c r="F5" s="178"/>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row>
    <row r="6" spans="1:43" s="61" customFormat="1">
      <c r="A6" s="83"/>
    </row>
    <row r="7" spans="1:43" s="85" customFormat="1">
      <c r="A7" s="179" t="s">
        <v>292</v>
      </c>
      <c r="B7" s="179"/>
      <c r="C7" s="176"/>
      <c r="D7" s="177"/>
      <c r="E7" s="92"/>
      <c r="F7" s="178"/>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3" s="85" customFormat="1">
      <c r="A8" s="180" t="s">
        <v>293</v>
      </c>
      <c r="B8" s="181" t="s">
        <v>210</v>
      </c>
      <c r="C8" s="81"/>
      <c r="D8" s="81"/>
      <c r="E8" s="81"/>
      <c r="F8" s="81"/>
      <c r="G8" s="81"/>
      <c r="H8" s="81"/>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row>
    <row r="9" spans="1:43" s="85" customFormat="1" ht="71.25" customHeight="1">
      <c r="A9" s="180" t="s">
        <v>294</v>
      </c>
      <c r="B9" s="181" t="s">
        <v>295</v>
      </c>
      <c r="C9" s="81"/>
      <c r="D9" s="81"/>
      <c r="E9" s="81"/>
      <c r="F9" s="81"/>
      <c r="G9" s="81"/>
      <c r="H9" s="81"/>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row>
    <row r="10" spans="1:43" s="85" customFormat="1" ht="42.75">
      <c r="A10" s="180" t="s">
        <v>296</v>
      </c>
      <c r="B10" s="181" t="s">
        <v>297</v>
      </c>
      <c r="C10" s="81"/>
      <c r="D10" s="81"/>
      <c r="E10" s="81"/>
      <c r="F10" s="81"/>
      <c r="G10" s="81"/>
      <c r="H10" s="81"/>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row>
    <row r="11" spans="1:43" s="85" customFormat="1" ht="28.5">
      <c r="A11" s="180" t="s">
        <v>298</v>
      </c>
      <c r="B11" s="181" t="s">
        <v>299</v>
      </c>
      <c r="C11" s="81"/>
      <c r="D11" s="81"/>
      <c r="E11" s="81"/>
      <c r="F11" s="81"/>
      <c r="G11" s="81"/>
      <c r="H11" s="81"/>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row>
    <row r="12" spans="1:43" s="87" customFormat="1" ht="28.5">
      <c r="A12" s="180" t="s">
        <v>300</v>
      </c>
      <c r="B12" s="181" t="s">
        <v>173</v>
      </c>
      <c r="C12" s="81"/>
      <c r="D12" s="81"/>
      <c r="E12" s="81"/>
      <c r="F12" s="81"/>
      <c r="G12" s="81"/>
      <c r="H12" s="81"/>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s="87" customFormat="1" ht="42.75">
      <c r="A13" s="180" t="s">
        <v>301</v>
      </c>
      <c r="B13" s="181" t="s">
        <v>174</v>
      </c>
      <c r="C13" s="81"/>
      <c r="D13" s="81"/>
      <c r="E13" s="81"/>
      <c r="F13" s="81"/>
      <c r="G13" s="81"/>
      <c r="H13" s="81"/>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row>
    <row r="14" spans="1:43" s="89" customFormat="1" ht="71.25">
      <c r="A14" s="180" t="s">
        <v>302</v>
      </c>
      <c r="B14" s="181" t="s">
        <v>175</v>
      </c>
      <c r="C14" s="81"/>
      <c r="D14" s="81"/>
      <c r="E14" s="81"/>
      <c r="F14" s="81"/>
      <c r="G14" s="81"/>
      <c r="H14" s="8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row>
    <row r="15" spans="1:43" s="89" customFormat="1">
      <c r="A15" s="80"/>
      <c r="B15" s="81"/>
      <c r="C15" s="81"/>
      <c r="D15" s="81"/>
      <c r="E15" s="81"/>
      <c r="F15" s="81"/>
      <c r="G15" s="81"/>
      <c r="H15" s="81"/>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row>
    <row r="16" spans="1:43" s="89" customFormat="1">
      <c r="A16" s="179" t="s">
        <v>303</v>
      </c>
      <c r="B16" s="81"/>
      <c r="C16" s="81"/>
      <c r="D16" s="81"/>
      <c r="E16" s="81"/>
      <c r="F16" s="81"/>
      <c r="G16" s="81"/>
      <c r="H16" s="81"/>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row>
    <row r="17" spans="1:43" s="87" customFormat="1" ht="42.75">
      <c r="A17" s="180" t="s">
        <v>304</v>
      </c>
      <c r="B17" s="181" t="s">
        <v>305</v>
      </c>
      <c r="C17" s="81"/>
      <c r="D17" s="81"/>
      <c r="E17" s="81"/>
      <c r="F17" s="81"/>
      <c r="G17" s="81"/>
      <c r="H17" s="81"/>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row>
    <row r="18" spans="1:43" s="89" customFormat="1" ht="285" customHeight="1">
      <c r="A18" s="180" t="s">
        <v>306</v>
      </c>
      <c r="B18" s="181" t="s">
        <v>307</v>
      </c>
      <c r="C18" s="81"/>
      <c r="D18" s="81"/>
      <c r="E18" s="81"/>
      <c r="F18" s="81"/>
      <c r="G18" s="81"/>
      <c r="H18" s="81"/>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row>
    <row r="19" spans="1:43" s="85" customFormat="1" ht="57" customHeight="1">
      <c r="A19" s="180" t="s">
        <v>308</v>
      </c>
      <c r="B19" s="181" t="s">
        <v>309</v>
      </c>
      <c r="C19" s="81"/>
      <c r="D19" s="81"/>
      <c r="E19" s="81"/>
      <c r="F19" s="81"/>
      <c r="G19" s="81"/>
      <c r="H19" s="81"/>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3" s="89" customFormat="1" ht="242.25" customHeight="1">
      <c r="A20" s="180" t="s">
        <v>310</v>
      </c>
      <c r="B20" s="181" t="s">
        <v>311</v>
      </c>
      <c r="C20" s="81"/>
      <c r="D20" s="81"/>
      <c r="E20" s="81"/>
      <c r="F20" s="81"/>
      <c r="G20" s="81"/>
      <c r="H20" s="81"/>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row>
    <row r="21" spans="1:43" s="89" customFormat="1" ht="71.25">
      <c r="A21" s="80" t="s">
        <v>312</v>
      </c>
      <c r="B21" s="81" t="s">
        <v>313</v>
      </c>
      <c r="C21" s="81"/>
      <c r="D21" s="81"/>
      <c r="E21" s="81"/>
      <c r="F21" s="81"/>
      <c r="G21" s="81"/>
      <c r="H21" s="81"/>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row>
    <row r="22" spans="1:43" s="89" customFormat="1" ht="15">
      <c r="A22" s="182" t="s">
        <v>314</v>
      </c>
      <c r="B22" s="81" t="s">
        <v>315</v>
      </c>
      <c r="C22" s="81"/>
      <c r="D22" s="81"/>
      <c r="E22" s="81"/>
      <c r="F22" s="81"/>
      <c r="G22" s="81"/>
      <c r="H22" s="81"/>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row>
    <row r="23" spans="1:43" s="89" customFormat="1" ht="128.25">
      <c r="A23" s="182" t="s">
        <v>314</v>
      </c>
      <c r="B23" s="81" t="s">
        <v>316</v>
      </c>
      <c r="C23" s="81"/>
      <c r="D23" s="81"/>
      <c r="E23" s="81"/>
      <c r="F23" s="81"/>
      <c r="G23" s="81"/>
      <c r="H23" s="81"/>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row>
    <row r="24" spans="1:43" s="89" customFormat="1" ht="114">
      <c r="A24" s="183" t="s">
        <v>314</v>
      </c>
      <c r="B24" s="184" t="s">
        <v>317</v>
      </c>
      <c r="C24" s="81"/>
      <c r="D24" s="81"/>
      <c r="E24" s="81"/>
      <c r="F24" s="81"/>
      <c r="G24" s="81"/>
      <c r="H24" s="81"/>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row>
    <row r="25" spans="1:43" s="85" customFormat="1">
      <c r="A25" s="80"/>
      <c r="B25" s="81"/>
      <c r="C25" s="81"/>
      <c r="D25" s="81"/>
      <c r="E25" s="81"/>
      <c r="F25" s="81"/>
      <c r="G25" s="81"/>
      <c r="H25" s="81"/>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3" s="89" customFormat="1">
      <c r="A26" s="179" t="s">
        <v>318</v>
      </c>
      <c r="B26" s="81"/>
      <c r="C26" s="81"/>
      <c r="D26" s="81"/>
      <c r="E26" s="81"/>
      <c r="F26" s="81"/>
      <c r="G26" s="81"/>
      <c r="H26" s="81"/>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row>
    <row r="27" spans="1:43" s="89" customFormat="1">
      <c r="A27" s="180" t="s">
        <v>319</v>
      </c>
      <c r="B27" s="181" t="s">
        <v>320</v>
      </c>
      <c r="C27" s="81"/>
      <c r="D27" s="81"/>
      <c r="E27" s="81"/>
      <c r="F27" s="81"/>
      <c r="G27" s="81"/>
      <c r="H27" s="81"/>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row>
    <row r="28" spans="1:43" s="89" customFormat="1" ht="42.75">
      <c r="A28" s="180" t="s">
        <v>321</v>
      </c>
      <c r="B28" s="181" t="s">
        <v>322</v>
      </c>
      <c r="C28" s="81"/>
      <c r="D28" s="81"/>
      <c r="E28" s="81"/>
      <c r="F28" s="81"/>
      <c r="G28" s="81"/>
      <c r="H28" s="81"/>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row>
    <row r="29" spans="1:43" s="89" customFormat="1">
      <c r="A29" s="80"/>
      <c r="B29" s="81"/>
      <c r="C29" s="81"/>
      <c r="D29" s="81"/>
      <c r="E29" s="81"/>
      <c r="F29" s="81"/>
      <c r="G29" s="81"/>
      <c r="H29" s="81"/>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row>
    <row r="30" spans="1:43" s="89" customFormat="1">
      <c r="A30" s="179" t="s">
        <v>323</v>
      </c>
      <c r="B30" s="81"/>
      <c r="C30" s="81"/>
      <c r="D30" s="81"/>
      <c r="E30" s="81"/>
      <c r="F30" s="81"/>
      <c r="G30" s="81"/>
      <c r="H30" s="81"/>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row>
    <row r="31" spans="1:43" s="89" customFormat="1" ht="28.5">
      <c r="A31" s="185" t="s">
        <v>324</v>
      </c>
      <c r="B31" s="186" t="s">
        <v>325</v>
      </c>
      <c r="C31" s="81"/>
      <c r="D31" s="81"/>
      <c r="E31" s="81"/>
      <c r="F31" s="81"/>
      <c r="G31" s="81"/>
      <c r="H31" s="81"/>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row>
    <row r="32" spans="1:43" s="89" customFormat="1" ht="114">
      <c r="A32" s="185" t="s">
        <v>326</v>
      </c>
      <c r="B32" s="186" t="s">
        <v>327</v>
      </c>
      <c r="C32" s="81"/>
      <c r="D32" s="81"/>
      <c r="E32" s="81"/>
      <c r="F32" s="81"/>
      <c r="G32" s="81"/>
      <c r="H32" s="81"/>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s="85" customFormat="1" ht="42.75">
      <c r="A33" s="185" t="s">
        <v>328</v>
      </c>
      <c r="B33" s="186" t="s">
        <v>329</v>
      </c>
      <c r="C33" s="81"/>
      <c r="D33" s="81"/>
      <c r="E33" s="81"/>
      <c r="F33" s="81"/>
      <c r="G33" s="81"/>
      <c r="H33" s="81"/>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row>
    <row r="34" spans="1:43" s="89" customFormat="1">
      <c r="A34" s="82"/>
      <c r="B34" s="81"/>
      <c r="C34" s="81"/>
      <c r="D34" s="81"/>
      <c r="E34" s="81"/>
      <c r="F34" s="81"/>
      <c r="G34" s="81"/>
      <c r="H34" s="81"/>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s="89" customFormat="1">
      <c r="A35" s="179" t="s">
        <v>211</v>
      </c>
      <c r="B35" s="81"/>
      <c r="C35" s="81"/>
      <c r="D35" s="81"/>
      <c r="E35" s="81"/>
      <c r="F35" s="81"/>
      <c r="G35" s="81"/>
      <c r="H35" s="81"/>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row>
    <row r="36" spans="1:43" s="91" customFormat="1">
      <c r="A36" s="246"/>
      <c r="B36" s="247"/>
      <c r="C36" s="90"/>
      <c r="E36" s="92"/>
      <c r="F36" s="93"/>
      <c r="G36" s="94"/>
      <c r="H36" s="94"/>
    </row>
    <row r="37" spans="1:43" s="87" customFormat="1">
      <c r="A37" s="180" t="s">
        <v>330</v>
      </c>
      <c r="B37" s="181" t="s">
        <v>176</v>
      </c>
      <c r="C37" s="81"/>
      <c r="D37" s="81"/>
      <c r="E37" s="81"/>
      <c r="F37" s="81"/>
      <c r="G37" s="81"/>
      <c r="H37" s="81"/>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3" s="87" customFormat="1">
      <c r="A38" s="180" t="s">
        <v>331</v>
      </c>
      <c r="B38" s="181" t="s">
        <v>177</v>
      </c>
      <c r="C38" s="81"/>
      <c r="D38" s="81"/>
      <c r="E38" s="81"/>
      <c r="F38" s="81"/>
      <c r="G38" s="81"/>
      <c r="H38" s="81"/>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row>
    <row r="39" spans="1:43" s="87" customFormat="1">
      <c r="A39" s="180" t="s">
        <v>332</v>
      </c>
      <c r="B39" s="181" t="s">
        <v>178</v>
      </c>
      <c r="C39" s="81"/>
      <c r="D39" s="81"/>
      <c r="E39" s="81"/>
      <c r="F39" s="81"/>
      <c r="G39" s="81"/>
      <c r="H39" s="81"/>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row>
    <row r="40" spans="1:43" s="87" customFormat="1" ht="28.5">
      <c r="A40" s="180" t="s">
        <v>333</v>
      </c>
      <c r="B40" s="181" t="s">
        <v>179</v>
      </c>
      <c r="C40" s="81"/>
      <c r="D40" s="81"/>
      <c r="E40" s="81"/>
      <c r="F40" s="81"/>
      <c r="G40" s="81"/>
      <c r="H40" s="81"/>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row>
    <row r="41" spans="1:43" s="87" customFormat="1">
      <c r="A41" s="180" t="s">
        <v>334</v>
      </c>
      <c r="B41" s="181" t="s">
        <v>335</v>
      </c>
      <c r="C41" s="81"/>
      <c r="D41" s="81"/>
      <c r="E41" s="81"/>
      <c r="F41" s="81"/>
      <c r="G41" s="81"/>
      <c r="H41" s="81"/>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row>
    <row r="42" spans="1:43" s="87" customFormat="1">
      <c r="A42" s="180" t="s">
        <v>336</v>
      </c>
      <c r="B42" s="181" t="s">
        <v>180</v>
      </c>
      <c r="C42" s="81"/>
      <c r="D42" s="81"/>
      <c r="E42" s="81"/>
      <c r="F42" s="81"/>
      <c r="G42" s="81"/>
      <c r="H42" s="81"/>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row>
    <row r="43" spans="1:43" s="87" customFormat="1">
      <c r="A43" s="180" t="s">
        <v>337</v>
      </c>
      <c r="B43" s="181" t="s">
        <v>181</v>
      </c>
      <c r="C43" s="81"/>
      <c r="D43" s="81"/>
      <c r="E43" s="81"/>
      <c r="F43" s="81"/>
      <c r="G43" s="81"/>
      <c r="H43" s="81"/>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row>
    <row r="44" spans="1:43" s="87" customFormat="1">
      <c r="A44" s="180" t="s">
        <v>338</v>
      </c>
      <c r="B44" s="181" t="s">
        <v>182</v>
      </c>
      <c r="C44" s="81"/>
      <c r="D44" s="81"/>
      <c r="E44" s="81"/>
      <c r="F44" s="81"/>
      <c r="G44" s="81"/>
      <c r="H44" s="81"/>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row>
    <row r="45" spans="1:43" s="87" customFormat="1">
      <c r="A45" s="180" t="s">
        <v>339</v>
      </c>
      <c r="B45" s="181" t="s">
        <v>183</v>
      </c>
      <c r="C45" s="81"/>
      <c r="D45" s="81"/>
      <c r="E45" s="81"/>
      <c r="F45" s="81"/>
      <c r="G45" s="81"/>
      <c r="H45" s="81"/>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row>
    <row r="46" spans="1:43" s="87" customFormat="1">
      <c r="A46" s="180" t="s">
        <v>340</v>
      </c>
      <c r="B46" s="181" t="s">
        <v>184</v>
      </c>
      <c r="C46" s="81"/>
      <c r="D46" s="81"/>
      <c r="E46" s="81"/>
      <c r="F46" s="81"/>
      <c r="G46" s="81"/>
      <c r="H46" s="81"/>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row>
    <row r="47" spans="1:43" s="87" customFormat="1" ht="28.5">
      <c r="A47" s="180" t="s">
        <v>341</v>
      </c>
      <c r="B47" s="181" t="s">
        <v>185</v>
      </c>
      <c r="C47" s="81"/>
      <c r="D47" s="81"/>
      <c r="E47" s="81"/>
      <c r="F47" s="81"/>
      <c r="G47" s="81"/>
      <c r="H47" s="81"/>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row>
    <row r="48" spans="1:43" s="87" customFormat="1">
      <c r="A48" s="180" t="s">
        <v>342</v>
      </c>
      <c r="B48" s="181" t="s">
        <v>186</v>
      </c>
      <c r="C48" s="81"/>
      <c r="D48" s="81"/>
      <c r="E48" s="81"/>
      <c r="F48" s="81"/>
      <c r="G48" s="81"/>
      <c r="H48" s="81"/>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row>
    <row r="49" spans="1:42" s="87" customFormat="1" ht="42.75">
      <c r="A49" s="180" t="s">
        <v>343</v>
      </c>
      <c r="B49" s="181" t="s">
        <v>187</v>
      </c>
      <c r="C49" s="81"/>
      <c r="D49" s="81"/>
      <c r="E49" s="81"/>
      <c r="F49" s="81"/>
      <c r="G49" s="81"/>
      <c r="H49" s="81"/>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row>
    <row r="50" spans="1:42" s="87" customFormat="1" ht="28.5">
      <c r="A50" s="180" t="s">
        <v>344</v>
      </c>
      <c r="B50" s="181" t="s">
        <v>188</v>
      </c>
      <c r="C50" s="81"/>
      <c r="D50" s="81"/>
      <c r="E50" s="81"/>
      <c r="F50" s="81"/>
      <c r="G50" s="81"/>
      <c r="H50" s="81"/>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row>
    <row r="51" spans="1:42" s="87" customFormat="1">
      <c r="A51" s="180" t="s">
        <v>345</v>
      </c>
      <c r="B51" s="181" t="s">
        <v>189</v>
      </c>
      <c r="C51" s="81"/>
      <c r="D51" s="81"/>
      <c r="E51" s="81"/>
      <c r="F51" s="81"/>
      <c r="G51" s="81"/>
      <c r="H51" s="81"/>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row>
    <row r="52" spans="1:42" s="87" customFormat="1" ht="57" customHeight="1">
      <c r="A52" s="180" t="s">
        <v>346</v>
      </c>
      <c r="B52" s="181" t="s">
        <v>190</v>
      </c>
      <c r="C52" s="81"/>
      <c r="D52" s="81"/>
      <c r="E52" s="81"/>
      <c r="F52" s="81"/>
      <c r="G52" s="81"/>
      <c r="H52" s="81"/>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row>
    <row r="53" spans="1:42" s="87" customFormat="1" ht="28.5">
      <c r="A53" s="180" t="s">
        <v>347</v>
      </c>
      <c r="B53" s="181" t="s">
        <v>191</v>
      </c>
      <c r="C53" s="81"/>
      <c r="D53" s="81"/>
      <c r="E53" s="81"/>
      <c r="F53" s="81"/>
      <c r="G53" s="81"/>
      <c r="H53" s="81"/>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row>
    <row r="54" spans="1:42" s="87" customFormat="1" ht="57">
      <c r="A54" s="180" t="s">
        <v>348</v>
      </c>
      <c r="B54" s="181" t="s">
        <v>192</v>
      </c>
      <c r="C54" s="81"/>
      <c r="D54" s="81"/>
      <c r="E54" s="81"/>
      <c r="F54" s="81"/>
      <c r="G54" s="81"/>
      <c r="H54" s="81"/>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row>
    <row r="55" spans="1:42" s="87" customFormat="1">
      <c r="A55" s="180" t="s">
        <v>349</v>
      </c>
      <c r="B55" s="181" t="s">
        <v>193</v>
      </c>
      <c r="C55" s="81"/>
      <c r="D55" s="81"/>
      <c r="E55" s="81"/>
      <c r="F55" s="81"/>
      <c r="G55" s="81"/>
      <c r="H55" s="81"/>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row>
    <row r="56" spans="1:42" s="87" customFormat="1" ht="28.5">
      <c r="A56" s="180" t="s">
        <v>350</v>
      </c>
      <c r="B56" s="181" t="s">
        <v>351</v>
      </c>
      <c r="C56" s="81"/>
      <c r="D56" s="81"/>
      <c r="E56" s="81"/>
      <c r="F56" s="81"/>
      <c r="G56" s="81"/>
      <c r="H56" s="81"/>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row>
    <row r="57" spans="1:42" s="87" customFormat="1" ht="42.75">
      <c r="A57" s="180" t="s">
        <v>352</v>
      </c>
      <c r="B57" s="181" t="s">
        <v>353</v>
      </c>
      <c r="C57" s="81"/>
      <c r="D57" s="81"/>
      <c r="E57" s="81"/>
      <c r="F57" s="81"/>
      <c r="G57" s="81"/>
      <c r="H57" s="81"/>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row>
    <row r="58" spans="1:42" s="87" customFormat="1" ht="42.75">
      <c r="A58" s="180" t="s">
        <v>354</v>
      </c>
      <c r="B58" s="181" t="s">
        <v>194</v>
      </c>
      <c r="C58" s="81"/>
      <c r="D58" s="81"/>
      <c r="E58" s="81"/>
      <c r="F58" s="81"/>
      <c r="G58" s="81"/>
      <c r="H58" s="81"/>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row>
    <row r="59" spans="1:42" s="87" customFormat="1" ht="42.75">
      <c r="A59" s="180" t="s">
        <v>355</v>
      </c>
      <c r="B59" s="181" t="s">
        <v>195</v>
      </c>
      <c r="C59" s="81"/>
      <c r="D59" s="81"/>
      <c r="E59" s="81"/>
      <c r="F59" s="81"/>
      <c r="G59" s="81"/>
      <c r="H59" s="81"/>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row>
    <row r="60" spans="1:42" s="87" customFormat="1" ht="28.5">
      <c r="A60" s="180" t="s">
        <v>356</v>
      </c>
      <c r="B60" s="181" t="s">
        <v>196</v>
      </c>
      <c r="C60" s="81"/>
      <c r="D60" s="81"/>
      <c r="E60" s="81"/>
      <c r="F60" s="81"/>
      <c r="G60" s="81"/>
      <c r="H60" s="81"/>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row>
    <row r="61" spans="1:42" s="87" customFormat="1" ht="28.5">
      <c r="A61" s="180" t="s">
        <v>357</v>
      </c>
      <c r="B61" s="181" t="s">
        <v>197</v>
      </c>
      <c r="C61" s="81"/>
      <c r="D61" s="81"/>
      <c r="E61" s="81"/>
      <c r="F61" s="81"/>
      <c r="G61" s="81"/>
      <c r="H61" s="81"/>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row>
    <row r="62" spans="1:42" s="87" customFormat="1" ht="28.5">
      <c r="A62" s="180" t="s">
        <v>358</v>
      </c>
      <c r="B62" s="181" t="s">
        <v>198</v>
      </c>
      <c r="C62" s="81"/>
      <c r="D62" s="81"/>
      <c r="E62" s="81"/>
      <c r="F62" s="81"/>
      <c r="G62" s="81"/>
      <c r="H62" s="81"/>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row>
    <row r="63" spans="1:42" s="87" customFormat="1" ht="42.75">
      <c r="A63" s="180" t="s">
        <v>359</v>
      </c>
      <c r="B63" s="181" t="s">
        <v>199</v>
      </c>
      <c r="C63" s="81"/>
      <c r="D63" s="81"/>
      <c r="E63" s="81"/>
      <c r="F63" s="81"/>
      <c r="G63" s="81"/>
      <c r="H63" s="81"/>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row>
    <row r="64" spans="1:42" s="87" customFormat="1" ht="42.75">
      <c r="A64" s="180" t="s">
        <v>360</v>
      </c>
      <c r="B64" s="181" t="s">
        <v>200</v>
      </c>
      <c r="C64" s="81"/>
      <c r="D64" s="81"/>
      <c r="E64" s="81"/>
      <c r="F64" s="81"/>
      <c r="G64" s="81"/>
      <c r="H64" s="81"/>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row>
    <row r="65" spans="1:43" s="87" customFormat="1" ht="42.75">
      <c r="A65" s="180" t="s">
        <v>361</v>
      </c>
      <c r="B65" s="181" t="s">
        <v>362</v>
      </c>
      <c r="C65" s="81"/>
      <c r="D65" s="81"/>
      <c r="E65" s="81"/>
      <c r="F65" s="81"/>
      <c r="G65" s="81"/>
      <c r="H65" s="81"/>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row>
    <row r="66" spans="1:43" s="87" customFormat="1" ht="28.5">
      <c r="A66" s="180" t="s">
        <v>363</v>
      </c>
      <c r="B66" s="181" t="s">
        <v>212</v>
      </c>
      <c r="C66" s="81"/>
      <c r="D66" s="81"/>
      <c r="E66" s="81"/>
      <c r="F66" s="81"/>
      <c r="G66" s="81"/>
      <c r="H66" s="81"/>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row>
    <row r="67" spans="1:43" s="91" customFormat="1" ht="85.5">
      <c r="A67" s="180" t="s">
        <v>364</v>
      </c>
      <c r="B67" s="181" t="s">
        <v>213</v>
      </c>
      <c r="C67" s="81"/>
      <c r="D67" s="81"/>
      <c r="E67" s="81"/>
      <c r="F67" s="81"/>
      <c r="G67" s="81"/>
      <c r="H67" s="81"/>
    </row>
    <row r="68" spans="1:43" s="91" customFormat="1" ht="199.5" customHeight="1">
      <c r="A68" s="180" t="s">
        <v>365</v>
      </c>
      <c r="B68" s="181" t="s">
        <v>214</v>
      </c>
      <c r="C68" s="81"/>
      <c r="D68" s="81"/>
      <c r="E68" s="81"/>
      <c r="F68" s="81"/>
      <c r="G68" s="81"/>
      <c r="H68" s="81"/>
    </row>
    <row r="69" spans="1:43" s="87" customFormat="1" ht="85.5">
      <c r="A69" s="180" t="s">
        <v>366</v>
      </c>
      <c r="B69" s="181" t="s">
        <v>367</v>
      </c>
      <c r="C69" s="95"/>
      <c r="D69" s="95"/>
      <c r="E69" s="95"/>
      <c r="F69" s="95"/>
      <c r="G69" s="95"/>
      <c r="H69" s="95"/>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row>
    <row r="70" spans="1:43" s="87" customFormat="1" ht="28.5">
      <c r="A70" s="180" t="s">
        <v>368</v>
      </c>
      <c r="B70" s="181" t="s">
        <v>201</v>
      </c>
      <c r="C70" s="95"/>
      <c r="D70" s="95"/>
      <c r="E70" s="95"/>
      <c r="F70" s="95"/>
      <c r="G70" s="95"/>
      <c r="H70" s="95"/>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row>
    <row r="71" spans="1:43" ht="85.5">
      <c r="A71" s="191" t="s">
        <v>382</v>
      </c>
      <c r="B71" s="192" t="s">
        <v>383</v>
      </c>
    </row>
    <row r="72" spans="1:43" ht="57">
      <c r="A72" s="191" t="s">
        <v>384</v>
      </c>
      <c r="B72" s="192" t="s">
        <v>385</v>
      </c>
    </row>
    <row r="73" spans="1:43" ht="28.5">
      <c r="A73" s="191" t="s">
        <v>386</v>
      </c>
      <c r="B73" s="192" t="s">
        <v>387</v>
      </c>
    </row>
    <row r="74" spans="1:43" ht="42.75">
      <c r="A74" s="191" t="s">
        <v>388</v>
      </c>
      <c r="B74" s="192" t="s">
        <v>389</v>
      </c>
    </row>
  </sheetData>
  <mergeCells count="1">
    <mergeCell ref="A36:B36"/>
  </mergeCells>
  <pageMargins left="0.70866141732283472" right="0.51181102362204722" top="0.74803149606299213" bottom="0.74803149606299213" header="0.31496062992125984" footer="0.31496062992125984"/>
  <pageSetup paperSize="9" scale="92" fitToHeight="5" orientation="portrait" r:id="rId1"/>
  <headerFooter>
    <oddFooter>&amp;L&amp;8&amp;A&amp;R&amp;8&amp;P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6"/>
  <sheetViews>
    <sheetView view="pageBreakPreview" zoomScale="90" zoomScaleNormal="70" zoomScaleSheetLayoutView="90" workbookViewId="0"/>
  </sheetViews>
  <sheetFormatPr defaultRowHeight="14.25"/>
  <cols>
    <col min="1" max="1" width="7.69921875" style="10" customWidth="1"/>
    <col min="2" max="2" width="56.59765625" style="17" customWidth="1"/>
    <col min="3" max="3" width="16.69921875" style="17" customWidth="1"/>
    <col min="4" max="4" width="5.69921875" style="13" customWidth="1"/>
    <col min="5" max="5" width="7.69921875" style="13" customWidth="1"/>
    <col min="6" max="7" width="10.69921875" style="13" customWidth="1"/>
    <col min="8" max="16384" width="8.796875" style="14"/>
  </cols>
  <sheetData>
    <row r="1" spans="1:7" s="4" customFormat="1">
      <c r="A1" s="2" t="s">
        <v>18</v>
      </c>
      <c r="B1" s="3" t="str">
        <f>'Naslovna stran'!C24</f>
        <v>Nepremičnine Celje d.o.o.</v>
      </c>
      <c r="C1" s="3"/>
    </row>
    <row r="2" spans="1:7" s="4" customFormat="1">
      <c r="A2" s="2" t="s">
        <v>215</v>
      </c>
      <c r="B2" s="3" t="str">
        <f>'Naslovna stran'!C27</f>
        <v>Prenova praznega stanovanja št. 19 na naslovu Na okopih 2d v Celju</v>
      </c>
      <c r="C2" s="3"/>
    </row>
    <row r="3" spans="1:7" s="4" customFormat="1">
      <c r="A3" s="2" t="s">
        <v>44</v>
      </c>
      <c r="B3" s="3">
        <f>'Naslovna stran'!C10</f>
        <v>0</v>
      </c>
      <c r="C3" s="3"/>
    </row>
    <row r="4" spans="1:7" s="4" customFormat="1"/>
    <row r="5" spans="1:7" s="1" customFormat="1" ht="10.5">
      <c r="A5" s="57" t="s">
        <v>13</v>
      </c>
      <c r="B5" s="58" t="s">
        <v>70</v>
      </c>
      <c r="C5" s="187" t="s">
        <v>369</v>
      </c>
      <c r="D5" s="59" t="s">
        <v>71</v>
      </c>
      <c r="E5" s="60" t="s">
        <v>14</v>
      </c>
      <c r="F5" s="60" t="s">
        <v>15</v>
      </c>
      <c r="G5" s="60" t="s">
        <v>16</v>
      </c>
    </row>
    <row r="6" spans="1:7" s="3" customFormat="1"/>
    <row r="7" spans="1:7" s="9" customFormat="1" ht="15.75">
      <c r="A7" s="5" t="s">
        <v>30</v>
      </c>
      <c r="B7" s="6" t="s">
        <v>45</v>
      </c>
      <c r="C7" s="6"/>
      <c r="D7" s="7"/>
      <c r="E7" s="7"/>
      <c r="F7" s="8"/>
      <c r="G7" s="8"/>
    </row>
    <row r="8" spans="1:7">
      <c r="B8" s="11"/>
      <c r="C8" s="11"/>
      <c r="D8" s="12"/>
      <c r="E8" s="12"/>
    </row>
    <row r="9" spans="1:7" s="27" customFormat="1" ht="15">
      <c r="A9" s="23" t="s">
        <v>47</v>
      </c>
      <c r="B9" s="24" t="s">
        <v>69</v>
      </c>
      <c r="C9" s="139"/>
      <c r="D9" s="25"/>
      <c r="E9" s="25"/>
      <c r="F9" s="26"/>
      <c r="G9" s="26"/>
    </row>
    <row r="10" spans="1:7" s="16" customFormat="1">
      <c r="A10" s="10"/>
      <c r="B10" s="28"/>
      <c r="C10" s="28"/>
      <c r="D10" s="30"/>
      <c r="E10" s="15"/>
      <c r="F10" s="15"/>
      <c r="G10" s="15"/>
    </row>
    <row r="11" spans="1:7" s="16" customFormat="1" ht="99.75">
      <c r="A11" s="127" t="s">
        <v>104</v>
      </c>
      <c r="B11" s="29" t="s">
        <v>239</v>
      </c>
      <c r="C11" s="142"/>
      <c r="D11" s="30"/>
      <c r="E11" s="15"/>
      <c r="F11" s="15"/>
      <c r="G11" s="15"/>
    </row>
    <row r="12" spans="1:7" s="103" customFormat="1" ht="28.5">
      <c r="A12" s="127" t="s">
        <v>240</v>
      </c>
      <c r="B12" s="104" t="s">
        <v>241</v>
      </c>
      <c r="C12" s="142"/>
      <c r="D12" s="105"/>
      <c r="E12" s="102"/>
      <c r="F12" s="102"/>
      <c r="G12" s="102"/>
    </row>
    <row r="13" spans="1:7" s="16" customFormat="1" ht="15.75">
      <c r="A13" s="127"/>
      <c r="B13" s="64" t="s">
        <v>265</v>
      </c>
      <c r="C13" s="149"/>
      <c r="D13" s="30" t="s">
        <v>111</v>
      </c>
      <c r="E13" s="73">
        <v>5.0999999999999996</v>
      </c>
      <c r="F13" s="131"/>
      <c r="G13" s="15">
        <f>ROUND(E13*F13,2)</f>
        <v>0</v>
      </c>
    </row>
    <row r="14" spans="1:7" s="132" customFormat="1" ht="15.75">
      <c r="A14" s="127"/>
      <c r="B14" s="149" t="s">
        <v>134</v>
      </c>
      <c r="C14" s="149"/>
      <c r="D14" s="143" t="s">
        <v>111</v>
      </c>
      <c r="E14" s="154">
        <v>23.9</v>
      </c>
      <c r="F14" s="131"/>
      <c r="G14" s="131">
        <f>ROUND(E14*F14,2)</f>
        <v>0</v>
      </c>
    </row>
    <row r="15" spans="1:7" s="132" customFormat="1" ht="171">
      <c r="A15" s="127" t="s">
        <v>105</v>
      </c>
      <c r="B15" s="149" t="s">
        <v>433</v>
      </c>
      <c r="C15" s="149"/>
      <c r="D15" s="143" t="s">
        <v>111</v>
      </c>
      <c r="E15" s="154">
        <v>26.62</v>
      </c>
      <c r="F15" s="131"/>
      <c r="G15" s="131">
        <f>ROUND(E15*F15,2)</f>
        <v>0</v>
      </c>
    </row>
    <row r="16" spans="1:7" s="132" customFormat="1" ht="185.25">
      <c r="A16" s="127" t="s">
        <v>142</v>
      </c>
      <c r="B16" s="149" t="s">
        <v>620</v>
      </c>
      <c r="C16" s="149"/>
      <c r="D16" s="143" t="s">
        <v>111</v>
      </c>
      <c r="E16" s="154">
        <v>32.5</v>
      </c>
      <c r="F16" s="131"/>
      <c r="G16" s="131">
        <f>ROUND(E16*F16,2)</f>
        <v>0</v>
      </c>
    </row>
    <row r="17" spans="1:7" s="132" customFormat="1" ht="85.5">
      <c r="A17" s="127" t="s">
        <v>148</v>
      </c>
      <c r="B17" s="142" t="s">
        <v>250</v>
      </c>
      <c r="C17" s="142"/>
      <c r="D17" s="143"/>
      <c r="E17" s="154"/>
      <c r="F17" s="131"/>
      <c r="G17" s="131"/>
    </row>
    <row r="18" spans="1:7" s="132" customFormat="1" ht="71.25">
      <c r="A18" s="150" t="s">
        <v>434</v>
      </c>
      <c r="B18" s="142" t="s">
        <v>435</v>
      </c>
      <c r="C18" s="148"/>
      <c r="D18" s="143" t="s">
        <v>111</v>
      </c>
      <c r="E18" s="131">
        <v>30.27</v>
      </c>
      <c r="F18" s="131"/>
      <c r="G18" s="131">
        <f t="shared" ref="G18" si="0">ROUND(E18*F18,2)</f>
        <v>0</v>
      </c>
    </row>
    <row r="19" spans="1:7" s="132" customFormat="1" ht="42.75">
      <c r="A19" s="150" t="s">
        <v>437</v>
      </c>
      <c r="B19" s="142" t="s">
        <v>266</v>
      </c>
      <c r="C19" s="142"/>
      <c r="D19" s="143"/>
      <c r="E19" s="131"/>
      <c r="F19" s="131"/>
      <c r="G19" s="131"/>
    </row>
    <row r="20" spans="1:7" s="132" customFormat="1" ht="15.75">
      <c r="A20" s="127"/>
      <c r="B20" s="149" t="s">
        <v>265</v>
      </c>
      <c r="C20" s="149"/>
      <c r="D20" s="143" t="s">
        <v>111</v>
      </c>
      <c r="E20" s="154">
        <v>9.8000000000000007</v>
      </c>
      <c r="F20" s="131"/>
      <c r="G20" s="131">
        <f>ROUND(E20*F20,2)</f>
        <v>0</v>
      </c>
    </row>
    <row r="21" spans="1:7" s="132" customFormat="1" ht="15.75">
      <c r="A21" s="127"/>
      <c r="B21" s="149" t="s">
        <v>436</v>
      </c>
      <c r="C21" s="149"/>
      <c r="D21" s="143" t="s">
        <v>111</v>
      </c>
      <c r="E21" s="154">
        <v>5.89</v>
      </c>
      <c r="F21" s="131"/>
      <c r="G21" s="131">
        <f>ROUND(E21*F21,2)</f>
        <v>0</v>
      </c>
    </row>
    <row r="22" spans="1:7" s="132" customFormat="1" ht="128.25">
      <c r="A22" s="127" t="s">
        <v>149</v>
      </c>
      <c r="B22" s="149" t="s">
        <v>438</v>
      </c>
      <c r="C22" s="149"/>
      <c r="D22" s="143" t="s">
        <v>111</v>
      </c>
      <c r="E22" s="131">
        <v>6.05</v>
      </c>
      <c r="F22" s="131"/>
      <c r="G22" s="131">
        <f t="shared" ref="G22:G32" si="1">ROUND(E22*F22,2)</f>
        <v>0</v>
      </c>
    </row>
    <row r="23" spans="1:7" s="132" customFormat="1" ht="57">
      <c r="A23" s="150" t="s">
        <v>267</v>
      </c>
      <c r="B23" s="142" t="s">
        <v>481</v>
      </c>
      <c r="C23" s="142"/>
      <c r="D23" s="143" t="s">
        <v>110</v>
      </c>
      <c r="E23" s="131">
        <v>17.600000000000001</v>
      </c>
      <c r="F23" s="131"/>
      <c r="G23" s="131">
        <f t="shared" si="1"/>
        <v>0</v>
      </c>
    </row>
    <row r="24" spans="1:7" s="132" customFormat="1" ht="142.5">
      <c r="A24" s="150" t="s">
        <v>268</v>
      </c>
      <c r="B24" s="149" t="s">
        <v>565</v>
      </c>
      <c r="C24" s="149"/>
      <c r="D24" s="143" t="s">
        <v>111</v>
      </c>
      <c r="E24" s="131">
        <v>10.56</v>
      </c>
      <c r="F24" s="131"/>
      <c r="G24" s="131">
        <f t="shared" si="1"/>
        <v>0</v>
      </c>
    </row>
    <row r="25" spans="1:7" s="132" customFormat="1" ht="128.25">
      <c r="A25" s="150" t="s">
        <v>251</v>
      </c>
      <c r="B25" s="142" t="s">
        <v>564</v>
      </c>
      <c r="C25" s="149"/>
      <c r="D25" s="152" t="s">
        <v>107</v>
      </c>
      <c r="E25" s="147">
        <v>3</v>
      </c>
      <c r="F25" s="129"/>
      <c r="G25" s="131">
        <f t="shared" si="1"/>
        <v>0</v>
      </c>
    </row>
    <row r="26" spans="1:7" ht="128.25">
      <c r="A26" s="127" t="s">
        <v>443</v>
      </c>
      <c r="B26" s="149" t="s">
        <v>442</v>
      </c>
      <c r="C26" s="149"/>
      <c r="D26" s="152" t="s">
        <v>111</v>
      </c>
      <c r="E26" s="154">
        <v>14.548500000000001</v>
      </c>
      <c r="F26" s="154"/>
      <c r="G26" s="154">
        <f t="shared" si="1"/>
        <v>0</v>
      </c>
    </row>
    <row r="27" spans="1:7" s="132" customFormat="1" ht="186">
      <c r="A27" s="150" t="s">
        <v>444</v>
      </c>
      <c r="B27" s="149" t="s">
        <v>439</v>
      </c>
      <c r="C27" s="149"/>
      <c r="D27" s="143" t="s">
        <v>111</v>
      </c>
      <c r="E27" s="131">
        <v>0.42000000000000004</v>
      </c>
      <c r="F27" s="131"/>
      <c r="G27" s="131">
        <f t="shared" ref="G27" si="2">ROUND(E27*F27,2)</f>
        <v>0</v>
      </c>
    </row>
    <row r="28" spans="1:7" s="132" customFormat="1" ht="213.75">
      <c r="A28" s="150" t="s">
        <v>482</v>
      </c>
      <c r="B28" s="149" t="s">
        <v>408</v>
      </c>
      <c r="C28" s="149"/>
      <c r="D28" s="151"/>
      <c r="E28" s="131"/>
      <c r="F28" s="131"/>
      <c r="G28" s="131"/>
    </row>
    <row r="29" spans="1:7" s="132" customFormat="1" ht="30">
      <c r="A29" s="150"/>
      <c r="B29" s="149" t="s">
        <v>253</v>
      </c>
      <c r="C29" s="149"/>
      <c r="D29" s="151" t="s">
        <v>110</v>
      </c>
      <c r="E29" s="131">
        <v>70</v>
      </c>
      <c r="F29" s="131"/>
      <c r="G29" s="131">
        <f>ROUND(E29*F29,2)</f>
        <v>0</v>
      </c>
    </row>
    <row r="30" spans="1:7" s="132" customFormat="1" ht="114">
      <c r="A30" s="150" t="s">
        <v>483</v>
      </c>
      <c r="B30" s="149" t="s">
        <v>629</v>
      </c>
      <c r="C30" s="148"/>
      <c r="D30" s="152" t="s">
        <v>110</v>
      </c>
      <c r="E30" s="154">
        <v>1</v>
      </c>
      <c r="F30" s="131"/>
      <c r="G30" s="154">
        <f>ROUND(E30*F30,2)</f>
        <v>0</v>
      </c>
    </row>
    <row r="31" spans="1:7" s="132" customFormat="1" ht="129" customHeight="1">
      <c r="A31" s="127" t="s">
        <v>484</v>
      </c>
      <c r="B31" s="149" t="s">
        <v>406</v>
      </c>
      <c r="C31" s="149"/>
      <c r="D31" s="152"/>
      <c r="E31" s="131"/>
      <c r="F31" s="131"/>
      <c r="G31" s="131"/>
    </row>
    <row r="32" spans="1:7" s="130" customFormat="1" ht="15.75">
      <c r="A32" s="127" t="s">
        <v>485</v>
      </c>
      <c r="B32" s="142" t="s">
        <v>283</v>
      </c>
      <c r="C32" s="142"/>
      <c r="D32" s="152" t="s">
        <v>111</v>
      </c>
      <c r="E32" s="129">
        <v>92.71</v>
      </c>
      <c r="F32" s="129"/>
      <c r="G32" s="131">
        <f t="shared" si="1"/>
        <v>0</v>
      </c>
    </row>
    <row r="33" spans="1:7" ht="103.5" customHeight="1">
      <c r="A33" s="150" t="s">
        <v>621</v>
      </c>
      <c r="B33" s="161" t="s">
        <v>106</v>
      </c>
      <c r="C33" s="161"/>
      <c r="D33" s="30"/>
      <c r="F33" s="131"/>
      <c r="G33" s="15"/>
    </row>
    <row r="34" spans="1:7" s="130" customFormat="1" ht="42.75">
      <c r="A34" s="150" t="s">
        <v>622</v>
      </c>
      <c r="B34" s="149" t="s">
        <v>445</v>
      </c>
      <c r="C34" s="149"/>
      <c r="D34" s="143" t="s">
        <v>107</v>
      </c>
      <c r="E34" s="129">
        <v>1</v>
      </c>
      <c r="F34" s="131"/>
      <c r="G34" s="154">
        <f t="shared" ref="G34" si="3">ROUND(E34*F34,2)</f>
        <v>0</v>
      </c>
    </row>
    <row r="35" spans="1:7" s="132" customFormat="1" ht="57">
      <c r="A35" s="150" t="s">
        <v>623</v>
      </c>
      <c r="B35" s="155" t="s">
        <v>446</v>
      </c>
      <c r="C35" s="149"/>
      <c r="D35" s="143" t="s">
        <v>107</v>
      </c>
      <c r="E35" s="129">
        <v>5</v>
      </c>
      <c r="F35" s="131"/>
      <c r="G35" s="131">
        <f>ROUND(E35*F35,2)</f>
        <v>0</v>
      </c>
    </row>
    <row r="36" spans="1:7" s="132" customFormat="1" ht="42.75">
      <c r="A36" s="150" t="s">
        <v>624</v>
      </c>
      <c r="B36" s="155" t="s">
        <v>447</v>
      </c>
      <c r="C36" s="149"/>
      <c r="D36" s="143" t="s">
        <v>107</v>
      </c>
      <c r="E36" s="129">
        <v>1</v>
      </c>
      <c r="F36" s="131"/>
      <c r="G36" s="131">
        <f>ROUND(E36*F36,2)</f>
        <v>0</v>
      </c>
    </row>
    <row r="37" spans="1:7" s="132" customFormat="1" ht="71.25">
      <c r="A37" s="150" t="s">
        <v>625</v>
      </c>
      <c r="B37" s="108" t="s">
        <v>448</v>
      </c>
      <c r="C37" s="149"/>
      <c r="D37" s="152" t="s">
        <v>107</v>
      </c>
      <c r="E37" s="147">
        <v>1</v>
      </c>
      <c r="F37" s="129"/>
      <c r="G37" s="131">
        <f t="shared" ref="G37" si="4">ROUND(E37*F37,2)</f>
        <v>0</v>
      </c>
    </row>
    <row r="38" spans="1:7" s="132" customFormat="1" ht="42.75">
      <c r="A38" s="150" t="s">
        <v>626</v>
      </c>
      <c r="B38" s="100" t="s">
        <v>449</v>
      </c>
      <c r="C38" s="100"/>
      <c r="D38" s="152" t="s">
        <v>110</v>
      </c>
      <c r="E38" s="154">
        <v>3</v>
      </c>
      <c r="F38" s="131"/>
      <c r="G38" s="154">
        <f>ROUND(E38*F38,2)</f>
        <v>0</v>
      </c>
    </row>
    <row r="39" spans="1:7" s="68" customFormat="1">
      <c r="A39" s="150" t="s">
        <v>627</v>
      </c>
      <c r="B39" s="108" t="s">
        <v>236</v>
      </c>
      <c r="C39" s="108"/>
      <c r="D39" s="107" t="s">
        <v>107</v>
      </c>
      <c r="E39" s="106">
        <v>1</v>
      </c>
      <c r="F39" s="102"/>
      <c r="G39" s="109">
        <f t="shared" ref="G39:G40" si="5">ROUND(E39*F39,2)</f>
        <v>0</v>
      </c>
    </row>
    <row r="40" spans="1:7" ht="28.5">
      <c r="A40" s="150" t="s">
        <v>628</v>
      </c>
      <c r="B40" s="64" t="s">
        <v>0</v>
      </c>
      <c r="C40" s="149"/>
      <c r="D40" s="30" t="s">
        <v>107</v>
      </c>
      <c r="E40" s="13">
        <v>1</v>
      </c>
      <c r="F40" s="15"/>
      <c r="G40" s="15">
        <f t="shared" si="5"/>
        <v>0</v>
      </c>
    </row>
    <row r="41" spans="1:7" s="22" customFormat="1" ht="15.75" thickBot="1">
      <c r="A41" s="133"/>
      <c r="B41" s="19" t="s">
        <v>72</v>
      </c>
      <c r="C41" s="134"/>
      <c r="D41" s="20"/>
      <c r="E41" s="20"/>
      <c r="F41" s="21"/>
      <c r="G41" s="21">
        <f>SUM(G10:G40)</f>
        <v>0</v>
      </c>
    </row>
    <row r="42" spans="1:7" ht="15" thickTop="1">
      <c r="A42" s="127"/>
    </row>
    <row r="43" spans="1:7">
      <c r="A43" s="127"/>
      <c r="B43" s="96"/>
      <c r="C43" s="96"/>
    </row>
    <row r="44" spans="1:7" s="27" customFormat="1" ht="15">
      <c r="A44" s="138" t="s">
        <v>48</v>
      </c>
      <c r="B44" s="24" t="s">
        <v>73</v>
      </c>
      <c r="C44" s="139"/>
      <c r="D44" s="25"/>
      <c r="E44" s="25"/>
      <c r="F44" s="26"/>
      <c r="G44" s="26"/>
    </row>
    <row r="45" spans="1:7">
      <c r="A45" s="127"/>
      <c r="B45" s="29"/>
      <c r="C45" s="142"/>
      <c r="D45" s="30"/>
      <c r="G45" s="15"/>
    </row>
    <row r="46" spans="1:7" s="130" customFormat="1" ht="156.75">
      <c r="A46" s="150" t="s">
        <v>118</v>
      </c>
      <c r="B46" s="149" t="s">
        <v>548</v>
      </c>
      <c r="C46" s="148" t="s">
        <v>547</v>
      </c>
      <c r="D46" s="198" t="s">
        <v>111</v>
      </c>
      <c r="E46" s="199">
        <v>1.8399999999999999</v>
      </c>
      <c r="F46" s="199"/>
      <c r="G46" s="200">
        <f t="shared" ref="G46:G48" si="6">ROUND(E46*F46,2)</f>
        <v>0</v>
      </c>
    </row>
    <row r="47" spans="1:7" s="130" customFormat="1" ht="156.75">
      <c r="A47" s="150" t="s">
        <v>119</v>
      </c>
      <c r="B47" s="149" t="s">
        <v>450</v>
      </c>
      <c r="C47" s="149"/>
      <c r="D47" s="152" t="s">
        <v>17</v>
      </c>
      <c r="E47" s="129">
        <v>0.52</v>
      </c>
      <c r="F47" s="129"/>
      <c r="G47" s="131">
        <f>ROUND(E47*F47,2)</f>
        <v>0</v>
      </c>
    </row>
    <row r="48" spans="1:7" s="130" customFormat="1" ht="128.25">
      <c r="A48" s="150" t="s">
        <v>120</v>
      </c>
      <c r="B48" s="149" t="s">
        <v>440</v>
      </c>
      <c r="C48" s="149"/>
      <c r="D48" s="152" t="s">
        <v>110</v>
      </c>
      <c r="E48" s="147">
        <v>2.4</v>
      </c>
      <c r="F48" s="147"/>
      <c r="G48" s="154">
        <f t="shared" si="6"/>
        <v>0</v>
      </c>
    </row>
    <row r="49" spans="1:7" s="130" customFormat="1" ht="156.75">
      <c r="A49" s="150" t="s">
        <v>150</v>
      </c>
      <c r="B49" s="64" t="s">
        <v>391</v>
      </c>
      <c r="C49" s="149"/>
      <c r="D49" s="30" t="s">
        <v>110</v>
      </c>
      <c r="E49" s="13">
        <v>70</v>
      </c>
      <c r="F49" s="13"/>
      <c r="G49" s="15">
        <f>ROUND(E49*F49,2)</f>
        <v>0</v>
      </c>
    </row>
    <row r="50" spans="1:7" s="130" customFormat="1" ht="142.5">
      <c r="A50" s="150" t="s">
        <v>154</v>
      </c>
      <c r="B50" s="108" t="s">
        <v>551</v>
      </c>
      <c r="C50" s="108"/>
    </row>
    <row r="51" spans="1:7" s="130" customFormat="1" ht="28.5">
      <c r="A51" s="150" t="s">
        <v>552</v>
      </c>
      <c r="B51" s="108" t="s">
        <v>549</v>
      </c>
      <c r="C51" s="108"/>
      <c r="D51" s="152" t="s">
        <v>17</v>
      </c>
      <c r="E51" s="13">
        <v>24.8</v>
      </c>
      <c r="F51" s="13"/>
      <c r="G51" s="15">
        <f>ROUND(E51*F51,2)</f>
        <v>0</v>
      </c>
    </row>
    <row r="52" spans="1:7" s="130" customFormat="1" ht="15.75">
      <c r="A52" s="127" t="s">
        <v>553</v>
      </c>
      <c r="B52" s="142" t="s">
        <v>550</v>
      </c>
      <c r="C52" s="197"/>
      <c r="D52" s="198" t="s">
        <v>111</v>
      </c>
      <c r="E52" s="199">
        <v>3.6799999999999997</v>
      </c>
      <c r="F52" s="199"/>
      <c r="G52" s="200">
        <f>ROUND(E52*F52,2)</f>
        <v>0</v>
      </c>
    </row>
    <row r="53" spans="1:7" s="130" customFormat="1" ht="99.75">
      <c r="A53" s="150" t="s">
        <v>158</v>
      </c>
      <c r="B53" s="149" t="s">
        <v>392</v>
      </c>
      <c r="C53" s="149"/>
      <c r="D53" s="143" t="s">
        <v>110</v>
      </c>
      <c r="E53" s="129">
        <v>96.85</v>
      </c>
      <c r="F53" s="129"/>
      <c r="G53" s="131">
        <f>ROUND(E53*F53,2)</f>
        <v>0</v>
      </c>
    </row>
    <row r="54" spans="1:7" s="130" customFormat="1" ht="99.75">
      <c r="A54" s="150" t="s">
        <v>159</v>
      </c>
      <c r="B54" s="108" t="s">
        <v>441</v>
      </c>
      <c r="C54" s="108"/>
      <c r="D54" s="143" t="s">
        <v>110</v>
      </c>
      <c r="E54" s="129">
        <v>10.200000000000001</v>
      </c>
      <c r="F54" s="129"/>
      <c r="G54" s="131">
        <f>ROUND(E54*F54,2)</f>
        <v>0</v>
      </c>
    </row>
    <row r="55" spans="1:7" ht="99.75">
      <c r="A55" s="150" t="s">
        <v>172</v>
      </c>
      <c r="B55" s="149" t="s">
        <v>418</v>
      </c>
      <c r="C55" s="149"/>
      <c r="D55" s="143" t="s">
        <v>107</v>
      </c>
      <c r="E55" s="129">
        <v>1</v>
      </c>
      <c r="F55" s="129"/>
      <c r="G55" s="131">
        <f>ROUND(E55*F55,2)</f>
        <v>0</v>
      </c>
    </row>
    <row r="56" spans="1:7" s="130" customFormat="1" ht="99.75">
      <c r="A56" s="150" t="s">
        <v>264</v>
      </c>
      <c r="B56" s="149" t="s">
        <v>451</v>
      </c>
      <c r="C56" s="149"/>
      <c r="D56" s="152" t="s">
        <v>107</v>
      </c>
      <c r="E56" s="147">
        <v>1</v>
      </c>
      <c r="F56" s="129"/>
      <c r="G56" s="131">
        <f t="shared" ref="G56:G58" si="7">ROUND(E56*F56,2)</f>
        <v>0</v>
      </c>
    </row>
    <row r="57" spans="1:7" s="130" customFormat="1" ht="85.5">
      <c r="A57" s="150" t="s">
        <v>289</v>
      </c>
      <c r="B57" s="149" t="s">
        <v>452</v>
      </c>
      <c r="C57" s="149"/>
      <c r="D57" s="152" t="s">
        <v>107</v>
      </c>
      <c r="E57" s="147">
        <v>2</v>
      </c>
      <c r="F57" s="129"/>
      <c r="G57" s="131">
        <f t="shared" si="7"/>
        <v>0</v>
      </c>
    </row>
    <row r="58" spans="1:7" s="130" customFormat="1" ht="42.75">
      <c r="A58" s="150" t="s">
        <v>472</v>
      </c>
      <c r="B58" s="149" t="s">
        <v>453</v>
      </c>
      <c r="C58" s="149"/>
      <c r="D58" s="152" t="s">
        <v>107</v>
      </c>
      <c r="E58" s="147">
        <v>1</v>
      </c>
      <c r="F58" s="129"/>
      <c r="G58" s="131">
        <f t="shared" si="7"/>
        <v>0</v>
      </c>
    </row>
    <row r="59" spans="1:7" s="22" customFormat="1" ht="15.75" thickBot="1">
      <c r="A59" s="133"/>
      <c r="B59" s="19" t="s">
        <v>74</v>
      </c>
      <c r="C59" s="134"/>
      <c r="D59" s="20"/>
      <c r="E59" s="20"/>
      <c r="F59" s="21"/>
      <c r="G59" s="21">
        <f>SUM(G45:G58)</f>
        <v>0</v>
      </c>
    </row>
    <row r="60" spans="1:7" ht="15" thickTop="1">
      <c r="A60" s="127"/>
      <c r="G60" s="14"/>
    </row>
    <row r="61" spans="1:7">
      <c r="A61" s="127"/>
      <c r="B61" s="96"/>
      <c r="C61" s="96"/>
      <c r="G61" s="14"/>
    </row>
    <row r="62" spans="1:7" s="27" customFormat="1" ht="15">
      <c r="A62" s="138" t="s">
        <v>146</v>
      </c>
      <c r="B62" s="24" t="s">
        <v>1</v>
      </c>
      <c r="C62" s="139"/>
      <c r="D62" s="25"/>
      <c r="E62" s="26"/>
      <c r="F62" s="26"/>
    </row>
    <row r="63" spans="1:7">
      <c r="A63" s="127"/>
      <c r="B63" s="29"/>
      <c r="C63" s="142"/>
      <c r="F63" s="15"/>
      <c r="G63" s="14"/>
    </row>
    <row r="64" spans="1:7" ht="190.5" customHeight="1">
      <c r="A64" s="150" t="s">
        <v>117</v>
      </c>
      <c r="B64" s="149" t="s">
        <v>555</v>
      </c>
      <c r="C64" s="148" t="s">
        <v>393</v>
      </c>
      <c r="D64" s="143"/>
      <c r="E64" s="131"/>
      <c r="F64" s="131"/>
      <c r="G64" s="131"/>
    </row>
    <row r="65" spans="1:7" s="130" customFormat="1" ht="42.75">
      <c r="A65" s="150" t="s">
        <v>254</v>
      </c>
      <c r="B65" s="149" t="s">
        <v>486</v>
      </c>
      <c r="C65" s="149"/>
      <c r="D65" s="143" t="s">
        <v>17</v>
      </c>
      <c r="E65" s="131">
        <v>6.05</v>
      </c>
      <c r="F65" s="131"/>
      <c r="G65" s="131">
        <f>ROUND(E65*F65,2)</f>
        <v>0</v>
      </c>
    </row>
    <row r="66" spans="1:7" s="130" customFormat="1" ht="42.75">
      <c r="A66" s="150" t="s">
        <v>380</v>
      </c>
      <c r="B66" s="149" t="s">
        <v>566</v>
      </c>
      <c r="C66" s="148"/>
      <c r="D66" s="143" t="s">
        <v>17</v>
      </c>
      <c r="E66" s="131">
        <v>10.56</v>
      </c>
      <c r="F66" s="131"/>
      <c r="G66" s="131">
        <f>ROUND(E66*F66,2)</f>
        <v>0</v>
      </c>
    </row>
    <row r="67" spans="1:7" s="130" customFormat="1" ht="185.25">
      <c r="A67" s="127" t="s">
        <v>121</v>
      </c>
      <c r="B67" s="161" t="s">
        <v>458</v>
      </c>
      <c r="C67" s="61"/>
      <c r="D67" s="143" t="s">
        <v>17</v>
      </c>
      <c r="E67" s="131">
        <v>40.4</v>
      </c>
      <c r="F67" s="131"/>
      <c r="G67" s="131">
        <f>ROUND(E67*F67,2)</f>
        <v>0</v>
      </c>
    </row>
    <row r="68" spans="1:7" s="130" customFormat="1" ht="114">
      <c r="A68" s="127" t="s">
        <v>122</v>
      </c>
      <c r="B68" s="149" t="s">
        <v>487</v>
      </c>
      <c r="C68" s="148"/>
      <c r="D68" s="143" t="s">
        <v>110</v>
      </c>
      <c r="E68" s="131">
        <v>20.8</v>
      </c>
      <c r="F68" s="131"/>
      <c r="G68" s="131">
        <f>ROUND(E68*F68,2)</f>
        <v>0</v>
      </c>
    </row>
    <row r="69" spans="1:7" s="22" customFormat="1" ht="15.75" thickBot="1">
      <c r="A69" s="133"/>
      <c r="B69" s="19" t="s">
        <v>2</v>
      </c>
      <c r="C69" s="134"/>
      <c r="D69" s="20"/>
      <c r="E69" s="20"/>
      <c r="F69" s="21"/>
      <c r="G69" s="21">
        <f>SUM(G64:G68)</f>
        <v>0</v>
      </c>
    </row>
    <row r="70" spans="1:7" ht="15" thickTop="1">
      <c r="A70" s="127"/>
      <c r="G70" s="14"/>
    </row>
    <row r="71" spans="1:7">
      <c r="A71" s="127"/>
      <c r="D71" s="61"/>
    </row>
    <row r="72" spans="1:7" s="27" customFormat="1" ht="15">
      <c r="A72" s="138" t="s">
        <v>3</v>
      </c>
      <c r="B72" s="139" t="s">
        <v>147</v>
      </c>
      <c r="C72" s="139"/>
      <c r="D72" s="61"/>
      <c r="E72" s="26"/>
      <c r="F72" s="26"/>
    </row>
    <row r="73" spans="1:7">
      <c r="A73" s="127"/>
      <c r="B73" s="29"/>
      <c r="C73" s="142"/>
      <c r="D73" s="61"/>
      <c r="F73" s="15"/>
      <c r="G73" s="14"/>
    </row>
    <row r="74" spans="1:7" ht="152.25" customHeight="1">
      <c r="A74" s="150" t="s">
        <v>116</v>
      </c>
      <c r="B74" s="29" t="s">
        <v>216</v>
      </c>
      <c r="C74" s="148" t="s">
        <v>370</v>
      </c>
      <c r="D74" s="30"/>
      <c r="E74" s="15"/>
      <c r="F74" s="15"/>
      <c r="G74" s="15"/>
    </row>
    <row r="75" spans="1:7" ht="15.75">
      <c r="A75" s="150" t="s">
        <v>166</v>
      </c>
      <c r="B75" s="29" t="s">
        <v>151</v>
      </c>
      <c r="C75" s="142"/>
      <c r="D75" s="30" t="s">
        <v>17</v>
      </c>
      <c r="E75" s="15">
        <v>6.05</v>
      </c>
      <c r="F75" s="15"/>
      <c r="G75" s="15">
        <f>ROUND(E75*F75,2)</f>
        <v>0</v>
      </c>
    </row>
    <row r="76" spans="1:7" ht="15.75">
      <c r="A76" s="150" t="s">
        <v>165</v>
      </c>
      <c r="B76" s="29" t="s">
        <v>202</v>
      </c>
      <c r="C76" s="142"/>
      <c r="D76" s="30" t="s">
        <v>17</v>
      </c>
      <c r="E76" s="154">
        <v>3.2</v>
      </c>
      <c r="F76" s="15"/>
      <c r="G76" s="15">
        <f>ROUND(E76*F76,2)</f>
        <v>0</v>
      </c>
    </row>
    <row r="77" spans="1:7" ht="15.75">
      <c r="A77" s="150" t="s">
        <v>163</v>
      </c>
      <c r="B77" s="64" t="s">
        <v>153</v>
      </c>
      <c r="C77" s="149"/>
      <c r="D77" s="66" t="s">
        <v>110</v>
      </c>
      <c r="E77" s="154">
        <v>12.95</v>
      </c>
      <c r="F77" s="15"/>
      <c r="G77" s="15">
        <f>ROUND(E77*F77,2)</f>
        <v>0</v>
      </c>
    </row>
    <row r="78" spans="1:7">
      <c r="A78" s="150" t="s">
        <v>6</v>
      </c>
      <c r="B78" s="64" t="s">
        <v>284</v>
      </c>
      <c r="C78" s="149"/>
      <c r="D78" s="30" t="s">
        <v>109</v>
      </c>
      <c r="E78" s="15">
        <v>2</v>
      </c>
      <c r="F78" s="15"/>
      <c r="G78" s="15">
        <f>ROUND(E78*F78,2)</f>
        <v>0</v>
      </c>
    </row>
    <row r="79" spans="1:7" s="22" customFormat="1" ht="15.75" thickBot="1">
      <c r="A79" s="18"/>
      <c r="B79" s="19" t="s">
        <v>152</v>
      </c>
      <c r="C79" s="134"/>
      <c r="D79" s="20"/>
      <c r="E79" s="20"/>
      <c r="F79" s="21"/>
      <c r="G79" s="21">
        <f>SUM(G74:G78)</f>
        <v>0</v>
      </c>
    </row>
    <row r="80" spans="1:7" ht="15" thickTop="1"/>
    <row r="82" spans="1:7" s="9" customFormat="1" ht="15.75">
      <c r="A82" s="5" t="s">
        <v>31</v>
      </c>
      <c r="B82" s="6" t="s">
        <v>49</v>
      </c>
      <c r="C82" s="6"/>
      <c r="D82" s="7"/>
      <c r="E82" s="7"/>
      <c r="F82" s="8"/>
      <c r="G82" s="8"/>
    </row>
    <row r="83" spans="1:7">
      <c r="B83" s="11"/>
      <c r="C83" s="11"/>
      <c r="D83" s="12"/>
      <c r="E83" s="12"/>
    </row>
    <row r="84" spans="1:7" s="27" customFormat="1" ht="15">
      <c r="A84" s="23" t="s">
        <v>51</v>
      </c>
      <c r="B84" s="24" t="s">
        <v>75</v>
      </c>
      <c r="C84" s="139"/>
      <c r="D84" s="25"/>
      <c r="E84" s="25"/>
      <c r="F84" s="26"/>
      <c r="G84" s="26"/>
    </row>
    <row r="85" spans="1:7">
      <c r="B85" s="29"/>
      <c r="C85" s="142"/>
      <c r="D85" s="30"/>
      <c r="G85" s="15"/>
    </row>
    <row r="86" spans="1:7" ht="213.75">
      <c r="A86" s="150" t="s">
        <v>104</v>
      </c>
      <c r="B86" s="142" t="s">
        <v>419</v>
      </c>
      <c r="C86" s="148" t="s">
        <v>454</v>
      </c>
      <c r="D86" s="30" t="s">
        <v>111</v>
      </c>
      <c r="E86" s="13">
        <v>6.05</v>
      </c>
      <c r="G86" s="15">
        <f>ROUND(E86*F86,2)</f>
        <v>0</v>
      </c>
    </row>
    <row r="87" spans="1:7" ht="229.5" customHeight="1">
      <c r="A87" s="150" t="s">
        <v>105</v>
      </c>
      <c r="B87" s="149" t="s">
        <v>455</v>
      </c>
      <c r="C87" s="148" t="s">
        <v>456</v>
      </c>
      <c r="D87" s="152" t="s">
        <v>111</v>
      </c>
      <c r="E87" s="147">
        <v>18.860000000000003</v>
      </c>
      <c r="F87" s="147"/>
      <c r="G87" s="154">
        <f>ROUND(E87*F87,2)</f>
        <v>0</v>
      </c>
    </row>
    <row r="88" spans="1:7" ht="85.5">
      <c r="A88" s="150" t="s">
        <v>142</v>
      </c>
      <c r="B88" s="64" t="s">
        <v>217</v>
      </c>
      <c r="C88" s="149"/>
      <c r="D88" s="66"/>
      <c r="E88" s="15"/>
      <c r="F88" s="15"/>
      <c r="G88" s="15"/>
    </row>
    <row r="89" spans="1:7" ht="15.75">
      <c r="A89" s="150" t="s">
        <v>457</v>
      </c>
      <c r="B89" s="64" t="s">
        <v>218</v>
      </c>
      <c r="C89" s="149"/>
      <c r="D89" s="66" t="s">
        <v>110</v>
      </c>
      <c r="E89" s="13">
        <v>0.9</v>
      </c>
      <c r="G89" s="15">
        <f>ROUND(E89*F89,2)</f>
        <v>0</v>
      </c>
    </row>
    <row r="90" spans="1:7" s="130" customFormat="1" ht="57">
      <c r="A90" s="150" t="s">
        <v>148</v>
      </c>
      <c r="B90" s="149" t="s">
        <v>269</v>
      </c>
      <c r="C90" s="149"/>
      <c r="D90" s="152" t="s">
        <v>107</v>
      </c>
      <c r="E90" s="154">
        <v>1</v>
      </c>
      <c r="F90" s="154"/>
      <c r="G90" s="154">
        <f>ROUND(E90*F90,2)</f>
        <v>0</v>
      </c>
    </row>
    <row r="91" spans="1:7" s="22" customFormat="1" ht="15.75" thickBot="1">
      <c r="A91" s="133"/>
      <c r="B91" s="19" t="s">
        <v>77</v>
      </c>
      <c r="C91" s="134"/>
      <c r="D91" s="20"/>
      <c r="E91" s="20"/>
      <c r="F91" s="21"/>
      <c r="G91" s="21">
        <f>SUM(G86:G90)</f>
        <v>0</v>
      </c>
    </row>
    <row r="92" spans="1:7" ht="15" thickTop="1">
      <c r="A92" s="127"/>
    </row>
    <row r="93" spans="1:7">
      <c r="A93" s="127"/>
    </row>
    <row r="94" spans="1:7" s="27" customFormat="1" ht="15">
      <c r="A94" s="138" t="s">
        <v>52</v>
      </c>
      <c r="B94" s="24" t="s">
        <v>76</v>
      </c>
      <c r="C94" s="139"/>
      <c r="D94" s="25"/>
      <c r="E94" s="25"/>
      <c r="F94" s="26"/>
      <c r="G94" s="26"/>
    </row>
    <row r="95" spans="1:7">
      <c r="A95" s="127"/>
    </row>
    <row r="96" spans="1:7" s="130" customFormat="1">
      <c r="A96" s="150"/>
      <c r="B96" s="62" t="s">
        <v>7</v>
      </c>
      <c r="C96" s="62"/>
      <c r="D96" s="143"/>
      <c r="E96" s="129"/>
      <c r="F96" s="129"/>
      <c r="G96" s="131"/>
    </row>
    <row r="97" spans="1:7" s="130" customFormat="1" ht="199.5">
      <c r="A97" s="150" t="s">
        <v>118</v>
      </c>
      <c r="B97" s="108" t="s">
        <v>556</v>
      </c>
      <c r="C97" s="108"/>
      <c r="D97" s="143" t="s">
        <v>17</v>
      </c>
      <c r="E97" s="129">
        <v>40.4</v>
      </c>
      <c r="F97" s="129"/>
      <c r="G97" s="131">
        <f>ROUND(E97*F97,2)</f>
        <v>0</v>
      </c>
    </row>
    <row r="98" spans="1:7" s="22" customFormat="1" ht="15.75" thickBot="1">
      <c r="A98" s="133"/>
      <c r="B98" s="19" t="s">
        <v>78</v>
      </c>
      <c r="C98" s="134"/>
      <c r="D98" s="20"/>
      <c r="E98" s="20"/>
      <c r="F98" s="21"/>
      <c r="G98" s="21">
        <f>SUM(G96:G97)</f>
        <v>0</v>
      </c>
    </row>
    <row r="99" spans="1:7" ht="15" thickTop="1">
      <c r="A99" s="127"/>
    </row>
    <row r="100" spans="1:7">
      <c r="A100" s="127"/>
    </row>
    <row r="101" spans="1:7" s="27" customFormat="1" ht="15">
      <c r="A101" s="138" t="s">
        <v>53</v>
      </c>
      <c r="B101" s="24" t="s">
        <v>630</v>
      </c>
      <c r="C101" s="139"/>
      <c r="D101" s="25"/>
      <c r="E101" s="25"/>
      <c r="F101" s="26"/>
      <c r="G101" s="26"/>
    </row>
    <row r="102" spans="1:7" s="68" customFormat="1">
      <c r="A102" s="127"/>
      <c r="B102" s="142"/>
      <c r="C102" s="142"/>
      <c r="D102" s="152"/>
      <c r="E102" s="147"/>
      <c r="F102" s="147"/>
      <c r="G102" s="154"/>
    </row>
    <row r="103" spans="1:7" s="130" customFormat="1" ht="99.75">
      <c r="A103" s="150" t="s">
        <v>117</v>
      </c>
      <c r="B103" s="161" t="s">
        <v>631</v>
      </c>
      <c r="C103" s="155"/>
      <c r="D103" s="143" t="s">
        <v>107</v>
      </c>
      <c r="E103" s="147">
        <v>3</v>
      </c>
      <c r="F103" s="129"/>
      <c r="G103" s="131">
        <f>ROUND(E103*F103,2)</f>
        <v>0</v>
      </c>
    </row>
    <row r="104" spans="1:7" s="130" customFormat="1" ht="99.75">
      <c r="A104" s="150" t="s">
        <v>121</v>
      </c>
      <c r="B104" s="149" t="s">
        <v>459</v>
      </c>
      <c r="C104" s="17"/>
      <c r="D104" s="151" t="s">
        <v>110</v>
      </c>
      <c r="E104" s="147">
        <v>12.6</v>
      </c>
      <c r="F104" s="129"/>
      <c r="G104" s="131">
        <f t="shared" ref="G104:G105" si="8">ROUND(E104*F104,2)</f>
        <v>0</v>
      </c>
    </row>
    <row r="105" spans="1:7" s="130" customFormat="1" ht="85.5">
      <c r="A105" s="150" t="s">
        <v>122</v>
      </c>
      <c r="B105" s="149" t="s">
        <v>460</v>
      </c>
      <c r="C105" s="148"/>
      <c r="D105" s="152" t="s">
        <v>110</v>
      </c>
      <c r="E105" s="154">
        <v>3</v>
      </c>
      <c r="F105" s="147"/>
      <c r="G105" s="154">
        <f t="shared" si="8"/>
        <v>0</v>
      </c>
    </row>
    <row r="106" spans="1:7" s="130" customFormat="1" ht="142.5">
      <c r="A106" s="127" t="s">
        <v>123</v>
      </c>
      <c r="B106" s="142" t="s">
        <v>611</v>
      </c>
      <c r="C106" s="148"/>
      <c r="D106" s="152" t="s">
        <v>107</v>
      </c>
      <c r="E106" s="154">
        <v>3</v>
      </c>
      <c r="F106" s="147"/>
      <c r="G106" s="154">
        <f t="shared" ref="G106" si="9">ROUND(E106*F106,2)</f>
        <v>0</v>
      </c>
    </row>
    <row r="107" spans="1:7" s="22" customFormat="1" ht="15.75" thickBot="1">
      <c r="A107" s="133"/>
      <c r="B107" s="19" t="s">
        <v>81</v>
      </c>
      <c r="C107" s="134"/>
      <c r="D107" s="20"/>
      <c r="E107" s="20"/>
      <c r="F107" s="21"/>
      <c r="G107" s="21">
        <f>SUM(G103:G106)</f>
        <v>0</v>
      </c>
    </row>
    <row r="108" spans="1:7" ht="15" thickTop="1">
      <c r="A108" s="127"/>
    </row>
    <row r="109" spans="1:7">
      <c r="A109" s="127"/>
      <c r="B109" s="96"/>
      <c r="C109" s="96"/>
    </row>
    <row r="110" spans="1:7" s="27" customFormat="1" ht="15">
      <c r="A110" s="138" t="s">
        <v>54</v>
      </c>
      <c r="B110" s="139" t="s">
        <v>79</v>
      </c>
      <c r="C110" s="139"/>
      <c r="D110" s="25"/>
      <c r="E110" s="25"/>
      <c r="F110" s="26"/>
      <c r="G110" s="26"/>
    </row>
    <row r="111" spans="1:7">
      <c r="A111" s="127"/>
      <c r="B111" s="29"/>
      <c r="C111" s="142"/>
      <c r="D111" s="30"/>
      <c r="G111" s="15"/>
    </row>
    <row r="112" spans="1:7">
      <c r="A112" s="127"/>
      <c r="B112" s="31" t="s">
        <v>124</v>
      </c>
      <c r="C112" s="144"/>
      <c r="G112" s="15"/>
    </row>
    <row r="113" spans="1:7" s="130" customFormat="1" ht="113.25" customHeight="1">
      <c r="A113" s="150" t="s">
        <v>116</v>
      </c>
      <c r="B113" s="149" t="s">
        <v>462</v>
      </c>
      <c r="C113" s="149"/>
      <c r="D113" s="152"/>
      <c r="E113" s="147"/>
      <c r="F113" s="147"/>
      <c r="G113" s="154"/>
    </row>
    <row r="114" spans="1:7" s="130" customFormat="1" ht="242.25">
      <c r="A114" s="150"/>
      <c r="B114" s="149" t="s">
        <v>420</v>
      </c>
      <c r="C114" s="149"/>
      <c r="D114" s="143" t="s">
        <v>107</v>
      </c>
      <c r="E114" s="129">
        <v>1</v>
      </c>
      <c r="F114" s="129"/>
      <c r="G114" s="131">
        <f>ROUND(E114*F114,2)</f>
        <v>0</v>
      </c>
    </row>
    <row r="115" spans="1:7" s="130" customFormat="1" ht="99.75">
      <c r="A115" s="150" t="s">
        <v>125</v>
      </c>
      <c r="B115" s="149" t="s">
        <v>463</v>
      </c>
      <c r="C115" s="149"/>
      <c r="D115" s="152"/>
      <c r="E115" s="147"/>
      <c r="F115" s="147"/>
      <c r="G115" s="154"/>
    </row>
    <row r="116" spans="1:7" s="130" customFormat="1" ht="231" customHeight="1">
      <c r="A116" s="127"/>
      <c r="B116" s="149" t="s">
        <v>466</v>
      </c>
      <c r="C116" s="149"/>
      <c r="D116" s="143" t="s">
        <v>107</v>
      </c>
      <c r="E116" s="129">
        <v>1</v>
      </c>
      <c r="F116" s="129"/>
      <c r="G116" s="131">
        <f>ROUND(E116*F116,2)</f>
        <v>0</v>
      </c>
    </row>
    <row r="117" spans="1:7" s="130" customFormat="1" ht="99.75">
      <c r="A117" s="150" t="s">
        <v>126</v>
      </c>
      <c r="B117" s="149" t="s">
        <v>464</v>
      </c>
      <c r="C117" s="149"/>
      <c r="D117" s="129"/>
      <c r="E117" s="129"/>
      <c r="F117" s="129"/>
      <c r="G117" s="129"/>
    </row>
    <row r="118" spans="1:7" s="130" customFormat="1" ht="198" customHeight="1">
      <c r="A118" s="127"/>
      <c r="B118" s="149" t="s">
        <v>465</v>
      </c>
      <c r="C118" s="149"/>
      <c r="D118" s="143" t="s">
        <v>107</v>
      </c>
      <c r="E118" s="129">
        <v>1</v>
      </c>
      <c r="F118" s="129"/>
      <c r="G118" s="131">
        <f>ROUND(E118*F118,2)</f>
        <v>0</v>
      </c>
    </row>
    <row r="119" spans="1:7" s="130" customFormat="1" ht="99.75">
      <c r="A119" s="150" t="s">
        <v>230</v>
      </c>
      <c r="B119" s="149" t="s">
        <v>422</v>
      </c>
      <c r="C119" s="149"/>
      <c r="D119" s="129"/>
      <c r="E119" s="129"/>
      <c r="F119" s="129"/>
      <c r="G119" s="129"/>
    </row>
    <row r="120" spans="1:7" s="130" customFormat="1" ht="171">
      <c r="A120" s="127"/>
      <c r="B120" s="96" t="s">
        <v>421</v>
      </c>
      <c r="C120" s="17"/>
      <c r="D120" s="143" t="s">
        <v>107</v>
      </c>
      <c r="E120" s="129">
        <v>1</v>
      </c>
      <c r="F120" s="129"/>
      <c r="G120" s="131">
        <f>ROUND(E120*F120,2)</f>
        <v>0</v>
      </c>
    </row>
    <row r="121" spans="1:7" s="130" customFormat="1" ht="99.75">
      <c r="A121" s="127" t="s">
        <v>259</v>
      </c>
      <c r="B121" s="142" t="s">
        <v>562</v>
      </c>
      <c r="C121" s="197"/>
      <c r="D121" s="198"/>
      <c r="E121" s="199"/>
      <c r="F121" s="199"/>
      <c r="G121" s="200"/>
    </row>
    <row r="122" spans="1:7" s="130" customFormat="1" ht="156.75">
      <c r="A122" s="196"/>
      <c r="B122" s="142" t="s">
        <v>633</v>
      </c>
      <c r="C122" s="148" t="s">
        <v>467</v>
      </c>
      <c r="D122" s="201" t="s">
        <v>107</v>
      </c>
      <c r="E122" s="202">
        <v>1</v>
      </c>
      <c r="F122" s="202"/>
      <c r="G122" s="203">
        <f>ROUND(E122*F122,2)</f>
        <v>0</v>
      </c>
    </row>
    <row r="123" spans="1:7" s="22" customFormat="1" ht="15.75" thickBot="1">
      <c r="A123" s="133"/>
      <c r="B123" s="19" t="s">
        <v>82</v>
      </c>
      <c r="C123" s="134"/>
      <c r="D123" s="20"/>
      <c r="E123" s="20"/>
      <c r="F123" s="21"/>
      <c r="G123" s="21">
        <f>SUM(G113:G122)</f>
        <v>0</v>
      </c>
    </row>
    <row r="124" spans="1:7" ht="15" thickTop="1">
      <c r="A124" s="127"/>
    </row>
    <row r="125" spans="1:7">
      <c r="A125" s="127"/>
    </row>
    <row r="126" spans="1:7" s="27" customFormat="1" ht="15">
      <c r="A126" s="138" t="s">
        <v>55</v>
      </c>
      <c r="B126" s="24" t="s">
        <v>80</v>
      </c>
      <c r="C126" s="139"/>
      <c r="D126" s="25"/>
      <c r="E126" s="25"/>
      <c r="F126" s="26"/>
      <c r="G126" s="26"/>
    </row>
    <row r="127" spans="1:7">
      <c r="A127" s="127"/>
      <c r="B127" s="29"/>
      <c r="C127" s="142"/>
      <c r="D127" s="30"/>
      <c r="G127" s="15"/>
    </row>
    <row r="128" spans="1:7">
      <c r="A128" s="127"/>
      <c r="B128" s="31" t="s">
        <v>155</v>
      </c>
      <c r="C128" s="144"/>
      <c r="E128" s="129"/>
      <c r="G128" s="15"/>
    </row>
    <row r="129" spans="1:8" s="130" customFormat="1" ht="57">
      <c r="A129" s="127" t="s">
        <v>127</v>
      </c>
      <c r="B129" s="155" t="s">
        <v>503</v>
      </c>
      <c r="C129" s="17"/>
      <c r="D129" s="129"/>
      <c r="E129" s="129"/>
      <c r="F129" s="129"/>
      <c r="G129" s="129"/>
    </row>
    <row r="130" spans="1:8" s="130" customFormat="1" ht="156.75">
      <c r="A130" s="127" t="s">
        <v>285</v>
      </c>
      <c r="B130" s="142" t="s">
        <v>502</v>
      </c>
      <c r="C130" s="17"/>
      <c r="D130" s="152" t="s">
        <v>111</v>
      </c>
      <c r="E130" s="154">
        <v>96.389999999999986</v>
      </c>
      <c r="F130" s="129"/>
      <c r="G130" s="131">
        <f t="shared" ref="G130:G136" si="10">ROUND(E130*F130,2)</f>
        <v>0</v>
      </c>
    </row>
    <row r="131" spans="1:8" s="130" customFormat="1" ht="85.5">
      <c r="A131" s="127" t="s">
        <v>286</v>
      </c>
      <c r="B131" s="161" t="s">
        <v>504</v>
      </c>
      <c r="C131" s="193"/>
      <c r="D131" s="143" t="s">
        <v>111</v>
      </c>
      <c r="E131" s="154">
        <v>21.199999999999996</v>
      </c>
      <c r="F131" s="131"/>
      <c r="G131" s="131">
        <f t="shared" si="10"/>
        <v>0</v>
      </c>
    </row>
    <row r="132" spans="1:8" s="130" customFormat="1" ht="99.75">
      <c r="A132" s="127" t="s">
        <v>506</v>
      </c>
      <c r="B132" s="161" t="s">
        <v>505</v>
      </c>
      <c r="C132" s="193"/>
      <c r="D132" s="143" t="s">
        <v>111</v>
      </c>
      <c r="E132" s="154">
        <v>58.120000000000005</v>
      </c>
      <c r="F132" s="131"/>
      <c r="G132" s="131">
        <f t="shared" si="10"/>
        <v>0</v>
      </c>
    </row>
    <row r="133" spans="1:8" ht="62.25" customHeight="1">
      <c r="A133" s="97" t="s">
        <v>128</v>
      </c>
      <c r="B133" s="108" t="s">
        <v>394</v>
      </c>
      <c r="C133" s="148" t="s">
        <v>373</v>
      </c>
      <c r="D133" s="30" t="s">
        <v>17</v>
      </c>
      <c r="E133" s="13">
        <f>E130+E131-E134-E135</f>
        <v>94.582499999999982</v>
      </c>
      <c r="F133" s="129"/>
      <c r="G133" s="102">
        <f t="shared" si="10"/>
        <v>0</v>
      </c>
    </row>
    <row r="134" spans="1:8" ht="121.5" customHeight="1">
      <c r="A134" s="97" t="s">
        <v>129</v>
      </c>
      <c r="B134" s="108" t="s">
        <v>563</v>
      </c>
      <c r="C134" s="148" t="s">
        <v>372</v>
      </c>
      <c r="D134" s="152" t="s">
        <v>17</v>
      </c>
      <c r="E134" s="147">
        <v>12.132499999999997</v>
      </c>
      <c r="F134" s="147"/>
      <c r="G134" s="154">
        <f t="shared" si="10"/>
        <v>0</v>
      </c>
      <c r="H134" s="68"/>
    </row>
    <row r="135" spans="1:8" s="130" customFormat="1" ht="128.25" customHeight="1">
      <c r="A135" s="97" t="s">
        <v>130</v>
      </c>
      <c r="B135" s="108" t="s">
        <v>634</v>
      </c>
      <c r="C135" s="148" t="s">
        <v>372</v>
      </c>
      <c r="D135" s="143" t="s">
        <v>17</v>
      </c>
      <c r="E135" s="147">
        <f>2.46*1.25+3*2.6</f>
        <v>10.875</v>
      </c>
      <c r="F135" s="129"/>
      <c r="G135" s="131">
        <f t="shared" si="10"/>
        <v>0</v>
      </c>
    </row>
    <row r="136" spans="1:8" s="130" customFormat="1" ht="71.25">
      <c r="A136" s="127" t="s">
        <v>204</v>
      </c>
      <c r="B136" s="96" t="s">
        <v>507</v>
      </c>
      <c r="C136" s="148" t="s">
        <v>373</v>
      </c>
      <c r="D136" s="143" t="s">
        <v>17</v>
      </c>
      <c r="E136" s="147">
        <v>58.120000000000005</v>
      </c>
      <c r="F136" s="129"/>
      <c r="G136" s="131">
        <f t="shared" si="10"/>
        <v>0</v>
      </c>
    </row>
    <row r="137" spans="1:8" s="130" customFormat="1">
      <c r="A137" s="127"/>
      <c r="B137" s="144" t="s">
        <v>132</v>
      </c>
      <c r="C137" s="144"/>
      <c r="D137" s="129"/>
      <c r="E137" s="129"/>
      <c r="F137" s="129"/>
      <c r="G137" s="131"/>
    </row>
    <row r="138" spans="1:8" s="130" customFormat="1" ht="85.5">
      <c r="A138" s="150" t="s">
        <v>205</v>
      </c>
      <c r="B138" s="142" t="s">
        <v>247</v>
      </c>
      <c r="C138" s="142"/>
      <c r="D138" s="151" t="s">
        <v>110</v>
      </c>
      <c r="E138" s="147">
        <v>2</v>
      </c>
      <c r="F138" s="129"/>
      <c r="G138" s="131">
        <f>ROUND(E138*F138,2)</f>
        <v>0</v>
      </c>
    </row>
    <row r="139" spans="1:8" s="130" customFormat="1" ht="85.5">
      <c r="A139" s="150" t="s">
        <v>508</v>
      </c>
      <c r="B139" s="142" t="s">
        <v>468</v>
      </c>
      <c r="C139" s="148"/>
      <c r="D139" s="151" t="s">
        <v>110</v>
      </c>
      <c r="E139" s="129">
        <v>15</v>
      </c>
      <c r="F139" s="129"/>
      <c r="G139" s="131">
        <f>ROUND(E139*F139,2)</f>
        <v>0</v>
      </c>
    </row>
    <row r="140" spans="1:8" s="22" customFormat="1" ht="15.75" thickBot="1">
      <c r="A140" s="133"/>
      <c r="B140" s="19" t="s">
        <v>83</v>
      </c>
      <c r="C140" s="134"/>
      <c r="D140" s="20"/>
      <c r="E140" s="20"/>
      <c r="F140" s="21"/>
      <c r="G140" s="21">
        <f>SUM(G128:G139)</f>
        <v>0</v>
      </c>
    </row>
    <row r="141" spans="1:8" s="22" customFormat="1" ht="15.75" thickTop="1">
      <c r="A141" s="153"/>
      <c r="B141" s="24"/>
      <c r="C141" s="139"/>
      <c r="D141" s="71"/>
      <c r="E141" s="71"/>
      <c r="F141" s="72"/>
      <c r="G141" s="72"/>
    </row>
    <row r="142" spans="1:8" s="22" customFormat="1" ht="15">
      <c r="A142" s="153"/>
      <c r="B142" s="165"/>
      <c r="C142" s="165"/>
      <c r="D142" s="71"/>
      <c r="E142" s="71"/>
      <c r="F142" s="72"/>
      <c r="G142" s="72"/>
    </row>
    <row r="143" spans="1:8" s="137" customFormat="1" ht="15">
      <c r="A143" s="138" t="s">
        <v>138</v>
      </c>
      <c r="B143" s="139" t="s">
        <v>260</v>
      </c>
      <c r="C143" s="139"/>
      <c r="D143" s="71"/>
      <c r="E143" s="71"/>
      <c r="F143" s="72"/>
      <c r="G143" s="72"/>
    </row>
    <row r="144" spans="1:8" s="137" customFormat="1" ht="15">
      <c r="A144" s="153"/>
      <c r="B144" s="165"/>
      <c r="C144" s="165"/>
      <c r="D144" s="71"/>
      <c r="E144" s="71"/>
      <c r="F144" s="72"/>
      <c r="G144" s="72"/>
    </row>
    <row r="145" spans="1:7" s="137" customFormat="1" ht="15">
      <c r="A145" s="153"/>
      <c r="B145" s="244" t="s">
        <v>599</v>
      </c>
      <c r="C145" s="165"/>
      <c r="D145" s="71"/>
      <c r="E145" s="71"/>
      <c r="F145" s="72"/>
      <c r="G145" s="72"/>
    </row>
    <row r="146" spans="1:7" s="130" customFormat="1" ht="376.5" customHeight="1">
      <c r="A146" s="97" t="s">
        <v>131</v>
      </c>
      <c r="B146" s="204" t="s">
        <v>635</v>
      </c>
      <c r="C146" s="148" t="s">
        <v>469</v>
      </c>
      <c r="D146" s="143" t="s">
        <v>111</v>
      </c>
      <c r="E146" s="131">
        <v>3.1799999999999997</v>
      </c>
      <c r="F146" s="131"/>
      <c r="G146" s="131">
        <f t="shared" ref="G146" si="11">ROUND(E146*F146,2)</f>
        <v>0</v>
      </c>
    </row>
    <row r="147" spans="1:7" s="130" customFormat="1" ht="345">
      <c r="A147" s="97" t="s">
        <v>140</v>
      </c>
      <c r="B147" s="204" t="s">
        <v>557</v>
      </c>
      <c r="C147" s="148" t="s">
        <v>469</v>
      </c>
      <c r="D147" s="143" t="s">
        <v>111</v>
      </c>
      <c r="E147" s="131">
        <v>7.419999999999999</v>
      </c>
      <c r="F147" s="131"/>
      <c r="G147" s="131">
        <f t="shared" ref="G147" si="12">ROUND(E147*F147,2)</f>
        <v>0</v>
      </c>
    </row>
    <row r="148" spans="1:7" s="130" customFormat="1" ht="174">
      <c r="A148" s="127" t="s">
        <v>471</v>
      </c>
      <c r="B148" s="161" t="s">
        <v>558</v>
      </c>
      <c r="C148" s="148" t="s">
        <v>470</v>
      </c>
      <c r="D148" s="201" t="s">
        <v>107</v>
      </c>
      <c r="E148" s="202">
        <v>1</v>
      </c>
      <c r="F148" s="202"/>
      <c r="G148" s="203">
        <f>ROUND(E148*F148,2)</f>
        <v>0</v>
      </c>
    </row>
    <row r="149" spans="1:7" s="130" customFormat="1" ht="99.75">
      <c r="A149" s="127" t="s">
        <v>478</v>
      </c>
      <c r="B149" s="161" t="s">
        <v>559</v>
      </c>
      <c r="C149" s="142"/>
      <c r="D149" s="143" t="s">
        <v>107</v>
      </c>
      <c r="E149" s="129">
        <v>1</v>
      </c>
      <c r="F149" s="129"/>
      <c r="G149" s="131">
        <f>ROUND(E149*F149,2)</f>
        <v>0</v>
      </c>
    </row>
    <row r="150" spans="1:7" s="130" customFormat="1">
      <c r="A150" s="127"/>
      <c r="B150" s="244" t="s">
        <v>600</v>
      </c>
      <c r="C150" s="142"/>
      <c r="D150" s="143"/>
      <c r="E150" s="129"/>
      <c r="F150" s="129"/>
      <c r="G150" s="131"/>
    </row>
    <row r="151" spans="1:7" s="130" customFormat="1" ht="356.25">
      <c r="A151" s="127" t="s">
        <v>479</v>
      </c>
      <c r="B151" s="161" t="s">
        <v>601</v>
      </c>
      <c r="C151" s="148" t="s">
        <v>470</v>
      </c>
      <c r="D151" s="152" t="s">
        <v>17</v>
      </c>
      <c r="E151" s="154">
        <v>32.5</v>
      </c>
      <c r="F151" s="154"/>
      <c r="G151" s="154">
        <f t="shared" ref="G151" si="13">ROUND(E151*F151,2)</f>
        <v>0</v>
      </c>
    </row>
    <row r="152" spans="1:7" s="130" customFormat="1">
      <c r="A152" s="127" t="s">
        <v>602</v>
      </c>
      <c r="B152" s="161" t="s">
        <v>603</v>
      </c>
      <c r="C152" s="142"/>
      <c r="D152" s="143" t="s">
        <v>107</v>
      </c>
      <c r="E152" s="129">
        <v>1</v>
      </c>
      <c r="F152" s="129"/>
      <c r="G152" s="131"/>
    </row>
    <row r="153" spans="1:7" s="130" customFormat="1">
      <c r="A153" s="127"/>
      <c r="B153" s="244" t="s">
        <v>609</v>
      </c>
      <c r="C153" s="142"/>
      <c r="D153" s="143"/>
      <c r="E153" s="129"/>
      <c r="F153" s="129"/>
      <c r="G153" s="131"/>
    </row>
    <row r="154" spans="1:7" s="130" customFormat="1" ht="172.5">
      <c r="A154" s="127" t="s">
        <v>480</v>
      </c>
      <c r="B154" s="161" t="s">
        <v>637</v>
      </c>
      <c r="C154" s="142"/>
      <c r="D154" s="152" t="s">
        <v>17</v>
      </c>
      <c r="E154" s="131">
        <v>26.62</v>
      </c>
      <c r="F154" s="154"/>
      <c r="G154" s="154">
        <f t="shared" ref="G154" si="14">ROUND(E154*F154,2)</f>
        <v>0</v>
      </c>
    </row>
    <row r="155" spans="1:7" s="130" customFormat="1" ht="128.25">
      <c r="A155" s="127" t="s">
        <v>560</v>
      </c>
      <c r="B155" s="161" t="s">
        <v>604</v>
      </c>
      <c r="C155" s="142"/>
      <c r="D155" s="143"/>
      <c r="E155" s="129"/>
      <c r="F155" s="129"/>
      <c r="G155" s="131"/>
    </row>
    <row r="156" spans="1:7" s="130" customFormat="1" ht="381" customHeight="1">
      <c r="A156" s="127"/>
      <c r="B156" s="161" t="s">
        <v>638</v>
      </c>
      <c r="C156" s="148" t="s">
        <v>469</v>
      </c>
      <c r="D156" s="143"/>
      <c r="E156" s="129"/>
      <c r="F156" s="129"/>
      <c r="G156" s="131"/>
    </row>
    <row r="157" spans="1:7" s="130" customFormat="1" ht="299.25">
      <c r="A157" s="235"/>
      <c r="B157" s="161" t="s">
        <v>639</v>
      </c>
      <c r="C157" s="142"/>
      <c r="D157" s="152" t="s">
        <v>17</v>
      </c>
      <c r="E157" s="131">
        <v>26.62</v>
      </c>
      <c r="F157" s="154"/>
      <c r="G157" s="154">
        <f t="shared" ref="G157" si="15">ROUND(E157*F157,2)</f>
        <v>0</v>
      </c>
    </row>
    <row r="158" spans="1:7" s="130" customFormat="1" ht="85.5">
      <c r="A158" s="127" t="s">
        <v>605</v>
      </c>
      <c r="B158" s="161" t="s">
        <v>607</v>
      </c>
      <c r="C158" s="142"/>
      <c r="D158" s="143" t="s">
        <v>107</v>
      </c>
      <c r="E158" s="129">
        <v>1</v>
      </c>
      <c r="F158" s="154"/>
      <c r="G158" s="154">
        <f t="shared" ref="G158:G159" si="16">ROUND(E158*F158,2)</f>
        <v>0</v>
      </c>
    </row>
    <row r="159" spans="1:7" s="130" customFormat="1" ht="185.25">
      <c r="A159" s="127" t="s">
        <v>606</v>
      </c>
      <c r="B159" s="161" t="s">
        <v>608</v>
      </c>
      <c r="C159" s="233"/>
      <c r="D159" s="152" t="s">
        <v>110</v>
      </c>
      <c r="E159" s="131">
        <f>4.5+7.5</f>
        <v>12</v>
      </c>
      <c r="F159" s="154"/>
      <c r="G159" s="154">
        <f t="shared" si="16"/>
        <v>0</v>
      </c>
    </row>
    <row r="160" spans="1:7" s="130" customFormat="1" ht="156.75">
      <c r="A160" s="97" t="s">
        <v>610</v>
      </c>
      <c r="B160" s="161" t="s">
        <v>640</v>
      </c>
      <c r="C160" s="161"/>
      <c r="D160" s="143" t="s">
        <v>107</v>
      </c>
      <c r="E160" s="131">
        <v>3</v>
      </c>
      <c r="F160" s="154"/>
      <c r="G160" s="154">
        <f t="shared" ref="G160" si="17">ROUND(E160*F160,2)</f>
        <v>0</v>
      </c>
    </row>
    <row r="161" spans="1:7" s="130" customFormat="1" ht="99.75">
      <c r="A161" s="97" t="s">
        <v>612</v>
      </c>
      <c r="B161" s="161" t="s">
        <v>613</v>
      </c>
      <c r="C161" s="236"/>
      <c r="D161" s="143" t="s">
        <v>107</v>
      </c>
      <c r="E161" s="131">
        <v>3</v>
      </c>
      <c r="F161" s="154"/>
      <c r="G161" s="154">
        <f t="shared" ref="G161" si="18">ROUND(E161*F161,2)</f>
        <v>0</v>
      </c>
    </row>
    <row r="162" spans="1:7" s="130" customFormat="1" ht="114">
      <c r="A162" s="150" t="s">
        <v>561</v>
      </c>
      <c r="B162" s="149" t="s">
        <v>641</v>
      </c>
      <c r="C162" s="17"/>
      <c r="D162" s="151" t="s">
        <v>110</v>
      </c>
      <c r="E162" s="129">
        <v>2.8</v>
      </c>
      <c r="F162" s="129"/>
      <c r="G162" s="131">
        <f>ROUND(E162*F162,2)</f>
        <v>0</v>
      </c>
    </row>
    <row r="163" spans="1:7" s="137" customFormat="1" ht="15.75" thickBot="1">
      <c r="A163" s="133"/>
      <c r="B163" s="134" t="s">
        <v>261</v>
      </c>
      <c r="C163" s="134"/>
      <c r="D163" s="135"/>
      <c r="E163" s="135"/>
      <c r="F163" s="136"/>
      <c r="G163" s="136">
        <f>SUM(G146:G162)</f>
        <v>0</v>
      </c>
    </row>
    <row r="164" spans="1:7" s="137" customFormat="1" ht="15.75" thickTop="1">
      <c r="A164" s="153"/>
      <c r="B164" s="165"/>
      <c r="C164" s="165"/>
      <c r="D164" s="71"/>
      <c r="E164" s="71"/>
      <c r="F164" s="72"/>
      <c r="G164" s="72"/>
    </row>
    <row r="165" spans="1:7" s="137" customFormat="1" ht="15">
      <c r="A165" s="153"/>
      <c r="B165" s="165"/>
      <c r="C165" s="165"/>
      <c r="D165" s="71"/>
      <c r="E165" s="71"/>
      <c r="F165" s="72"/>
      <c r="G165" s="72"/>
    </row>
    <row r="166" spans="1:7" s="27" customFormat="1" ht="15">
      <c r="A166" s="138" t="s">
        <v>255</v>
      </c>
      <c r="B166" s="139" t="s">
        <v>597</v>
      </c>
      <c r="C166" s="139"/>
      <c r="D166" s="140"/>
      <c r="E166" s="140"/>
      <c r="F166" s="141"/>
      <c r="G166" s="141"/>
    </row>
    <row r="167" spans="1:7" s="137" customFormat="1" ht="15">
      <c r="A167" s="153"/>
      <c r="B167" s="165"/>
      <c r="C167" s="165"/>
      <c r="D167" s="71"/>
      <c r="E167" s="71"/>
      <c r="F167" s="72"/>
      <c r="G167" s="72"/>
    </row>
    <row r="168" spans="1:7" s="130" customFormat="1" ht="114">
      <c r="A168" s="97" t="s">
        <v>242</v>
      </c>
      <c r="B168" s="204" t="s">
        <v>636</v>
      </c>
      <c r="C168" s="204"/>
      <c r="D168" s="143" t="s">
        <v>17</v>
      </c>
      <c r="E168" s="129">
        <v>32.5</v>
      </c>
      <c r="F168" s="129"/>
      <c r="G168" s="131">
        <f>ROUND(E168*F168,2)</f>
        <v>0</v>
      </c>
    </row>
    <row r="169" spans="1:7" s="130" customFormat="1" ht="114">
      <c r="A169" s="97" t="s">
        <v>256</v>
      </c>
      <c r="B169" s="204" t="s">
        <v>598</v>
      </c>
      <c r="C169" s="204"/>
      <c r="D169" s="143" t="s">
        <v>17</v>
      </c>
      <c r="E169" s="234">
        <v>6</v>
      </c>
      <c r="F169" s="129"/>
      <c r="G169" s="131">
        <f>ROUND(E169*F169,2)</f>
        <v>0</v>
      </c>
    </row>
    <row r="170" spans="1:7" s="130" customFormat="1" ht="408.75" customHeight="1">
      <c r="A170" s="97" t="s">
        <v>257</v>
      </c>
      <c r="B170" s="204" t="s">
        <v>659</v>
      </c>
      <c r="C170" s="204"/>
      <c r="D170" s="143" t="s">
        <v>17</v>
      </c>
      <c r="E170" s="129">
        <v>32.5</v>
      </c>
      <c r="F170" s="129"/>
      <c r="G170" s="131">
        <f>ROUND(E170*F170,2)</f>
        <v>0</v>
      </c>
    </row>
    <row r="171" spans="1:7" s="130" customFormat="1" ht="186">
      <c r="A171" s="97" t="s">
        <v>258</v>
      </c>
      <c r="B171" s="204" t="s">
        <v>642</v>
      </c>
      <c r="C171" s="204"/>
      <c r="D171" s="143" t="s">
        <v>17</v>
      </c>
      <c r="E171" s="129">
        <v>32.5</v>
      </c>
      <c r="F171" s="129"/>
      <c r="G171" s="131">
        <f>ROUND(E171*F171,2)</f>
        <v>0</v>
      </c>
    </row>
    <row r="172" spans="1:7" s="137" customFormat="1" ht="15.75" thickBot="1">
      <c r="A172" s="133"/>
      <c r="B172" s="134" t="s">
        <v>477</v>
      </c>
      <c r="C172" s="134"/>
      <c r="D172" s="135"/>
      <c r="E172" s="135"/>
      <c r="F172" s="136"/>
      <c r="G172" s="136">
        <f>SUM(G167:G171)</f>
        <v>0</v>
      </c>
    </row>
    <row r="173" spans="1:7" s="137" customFormat="1" ht="15.75" thickTop="1">
      <c r="A173" s="153"/>
      <c r="B173" s="165"/>
      <c r="C173" s="165"/>
      <c r="D173" s="71"/>
      <c r="E173" s="71"/>
      <c r="F173" s="72"/>
      <c r="G173" s="72"/>
    </row>
    <row r="174" spans="1:7" s="137" customFormat="1" ht="15">
      <c r="A174" s="153"/>
      <c r="B174" s="165"/>
      <c r="C174" s="165"/>
      <c r="D174" s="71"/>
      <c r="E174" s="71"/>
      <c r="F174" s="72"/>
      <c r="G174" s="72"/>
    </row>
    <row r="175" spans="1:7" s="137" customFormat="1" ht="15">
      <c r="A175" s="138" t="s">
        <v>488</v>
      </c>
      <c r="B175" s="139" t="s">
        <v>473</v>
      </c>
      <c r="C175" s="206"/>
      <c r="D175" s="140"/>
      <c r="E175" s="140"/>
      <c r="F175" s="141"/>
      <c r="G175" s="141"/>
    </row>
    <row r="176" spans="1:7" s="137" customFormat="1" ht="15">
      <c r="A176" s="127"/>
      <c r="B176" s="28"/>
      <c r="C176" s="205"/>
      <c r="D176" s="129"/>
      <c r="E176" s="129"/>
      <c r="F176" s="129"/>
      <c r="G176" s="129"/>
    </row>
    <row r="177" spans="1:7" s="137" customFormat="1" ht="142.5">
      <c r="A177" s="127" t="s">
        <v>493</v>
      </c>
      <c r="B177" s="142" t="s">
        <v>474</v>
      </c>
      <c r="C177" s="205"/>
      <c r="D177" s="147" t="s">
        <v>107</v>
      </c>
      <c r="E177" s="147">
        <v>1</v>
      </c>
      <c r="F177" s="147"/>
      <c r="G177" s="131">
        <f t="shared" ref="G177:G183" si="19">ROUND(E177*F177,2)</f>
        <v>0</v>
      </c>
    </row>
    <row r="178" spans="1:7" s="137" customFormat="1" ht="99.75">
      <c r="A178" s="127" t="s">
        <v>494</v>
      </c>
      <c r="B178" s="96" t="s">
        <v>643</v>
      </c>
      <c r="C178" s="205"/>
      <c r="D178" s="147" t="s">
        <v>107</v>
      </c>
      <c r="E178" s="147">
        <v>1</v>
      </c>
      <c r="F178" s="147"/>
      <c r="G178" s="131">
        <f t="shared" si="19"/>
        <v>0</v>
      </c>
    </row>
    <row r="179" spans="1:7" s="137" customFormat="1" ht="137.25">
      <c r="A179" s="150" t="s">
        <v>495</v>
      </c>
      <c r="B179" s="96" t="s">
        <v>461</v>
      </c>
      <c r="C179" s="148"/>
      <c r="D179" s="152"/>
      <c r="E179" s="154"/>
      <c r="F179" s="147"/>
      <c r="G179" s="154"/>
    </row>
    <row r="180" spans="1:7" s="137" customFormat="1" ht="393" customHeight="1">
      <c r="A180" s="150" t="s">
        <v>644</v>
      </c>
      <c r="B180" s="195" t="s">
        <v>632</v>
      </c>
      <c r="C180" s="148" t="s">
        <v>596</v>
      </c>
      <c r="D180" s="151" t="s">
        <v>107</v>
      </c>
      <c r="E180" s="129">
        <v>1</v>
      </c>
      <c r="F180" s="129"/>
      <c r="G180" s="131">
        <f>ROUND(E180*F180,2)</f>
        <v>0</v>
      </c>
    </row>
    <row r="181" spans="1:7" s="137" customFormat="1" ht="142.5">
      <c r="A181" s="127" t="s">
        <v>545</v>
      </c>
      <c r="B181" s="142" t="s">
        <v>645</v>
      </c>
      <c r="C181" s="245"/>
      <c r="D181" s="147" t="s">
        <v>107</v>
      </c>
      <c r="E181" s="147">
        <v>1</v>
      </c>
      <c r="F181" s="147"/>
      <c r="G181" s="131">
        <f t="shared" ref="G181" si="20">ROUND(E181*F181,2)</f>
        <v>0</v>
      </c>
    </row>
    <row r="182" spans="1:7" s="137" customFormat="1" ht="199.5">
      <c r="A182" s="127" t="s">
        <v>546</v>
      </c>
      <c r="B182" s="142" t="s">
        <v>646</v>
      </c>
      <c r="C182" s="245"/>
      <c r="D182" s="147" t="s">
        <v>107</v>
      </c>
      <c r="E182" s="147">
        <v>1</v>
      </c>
      <c r="F182" s="147"/>
      <c r="G182" s="131">
        <f t="shared" ref="G182" si="21">ROUND(E182*F182,2)</f>
        <v>0</v>
      </c>
    </row>
    <row r="183" spans="1:7" s="137" customFormat="1" ht="42.75">
      <c r="A183" s="127" t="s">
        <v>647</v>
      </c>
      <c r="B183" s="96" t="s">
        <v>475</v>
      </c>
      <c r="C183" s="205"/>
      <c r="D183" s="147" t="s">
        <v>107</v>
      </c>
      <c r="E183" s="147">
        <v>1</v>
      </c>
      <c r="F183" s="147"/>
      <c r="G183" s="131">
        <f t="shared" si="19"/>
        <v>0</v>
      </c>
    </row>
    <row r="184" spans="1:7" s="137" customFormat="1" ht="15.75" thickBot="1">
      <c r="A184" s="133"/>
      <c r="B184" s="134" t="s">
        <v>476</v>
      </c>
      <c r="C184" s="207"/>
      <c r="D184" s="135"/>
      <c r="E184" s="135"/>
      <c r="F184" s="136"/>
      <c r="G184" s="136">
        <f>SUM(G177:G183)</f>
        <v>0</v>
      </c>
    </row>
    <row r="185" spans="1:7" s="137" customFormat="1" ht="15.75" thickTop="1">
      <c r="A185" s="153"/>
      <c r="B185" s="165"/>
      <c r="C185" s="165"/>
      <c r="D185" s="71"/>
      <c r="E185" s="71"/>
      <c r="F185" s="72"/>
      <c r="G185" s="72"/>
    </row>
    <row r="186" spans="1:7" s="137" customFormat="1" ht="15">
      <c r="A186" s="153"/>
      <c r="B186" s="165"/>
      <c r="C186" s="165"/>
      <c r="D186" s="71"/>
      <c r="E186" s="71"/>
      <c r="F186" s="72"/>
      <c r="G186" s="72"/>
    </row>
    <row r="187" spans="1:7" s="27" customFormat="1" ht="15">
      <c r="A187" s="138" t="s">
        <v>490</v>
      </c>
      <c r="B187" s="24" t="s">
        <v>139</v>
      </c>
      <c r="C187" s="139"/>
      <c r="D187" s="25"/>
      <c r="E187" s="25"/>
      <c r="F187" s="26"/>
      <c r="G187" s="26"/>
    </row>
    <row r="188" spans="1:7">
      <c r="A188" s="127"/>
    </row>
    <row r="189" spans="1:7" s="130" customFormat="1" ht="99.75">
      <c r="A189" s="150" t="s">
        <v>496</v>
      </c>
      <c r="B189" s="149" t="s">
        <v>491</v>
      </c>
      <c r="C189" s="149"/>
      <c r="D189" s="143" t="s">
        <v>107</v>
      </c>
      <c r="E189" s="129">
        <v>1</v>
      </c>
      <c r="F189" s="129"/>
      <c r="G189" s="131">
        <f t="shared" ref="G189:G190" si="22">ROUND(E189*F189,2)</f>
        <v>0</v>
      </c>
    </row>
    <row r="190" spans="1:7" s="130" customFormat="1" ht="57">
      <c r="A190" s="150" t="s">
        <v>497</v>
      </c>
      <c r="B190" s="208" t="s">
        <v>492</v>
      </c>
      <c r="C190" s="208"/>
      <c r="D190" s="143" t="s">
        <v>107</v>
      </c>
      <c r="E190" s="129">
        <v>1</v>
      </c>
      <c r="F190" s="129"/>
      <c r="G190" s="131">
        <f t="shared" si="22"/>
        <v>0</v>
      </c>
    </row>
    <row r="191" spans="1:7" ht="42.75">
      <c r="A191" s="150" t="s">
        <v>498</v>
      </c>
      <c r="B191" s="29" t="s">
        <v>219</v>
      </c>
      <c r="C191" s="142"/>
      <c r="D191" s="30" t="s">
        <v>107</v>
      </c>
      <c r="E191" s="13">
        <v>1</v>
      </c>
      <c r="G191" s="15">
        <f t="shared" ref="G191:G194" si="23">ROUND(E191*F191,2)</f>
        <v>0</v>
      </c>
    </row>
    <row r="192" spans="1:7" s="130" customFormat="1" ht="57">
      <c r="A192" s="150" t="s">
        <v>499</v>
      </c>
      <c r="B192" s="149" t="s">
        <v>249</v>
      </c>
      <c r="C192" s="149"/>
      <c r="D192" s="143" t="s">
        <v>107</v>
      </c>
      <c r="E192" s="129">
        <v>1</v>
      </c>
      <c r="F192" s="129"/>
      <c r="G192" s="131">
        <f t="shared" si="23"/>
        <v>0</v>
      </c>
    </row>
    <row r="193" spans="1:15" ht="171">
      <c r="A193" s="150" t="s">
        <v>500</v>
      </c>
      <c r="B193" s="142" t="s">
        <v>220</v>
      </c>
      <c r="C193" s="142"/>
      <c r="D193" s="30" t="s">
        <v>107</v>
      </c>
      <c r="E193" s="13">
        <v>1</v>
      </c>
      <c r="G193" s="15">
        <f t="shared" si="23"/>
        <v>0</v>
      </c>
    </row>
    <row r="194" spans="1:15" ht="199.5">
      <c r="A194" s="150" t="s">
        <v>501</v>
      </c>
      <c r="B194" s="142" t="s">
        <v>221</v>
      </c>
      <c r="C194" s="142"/>
      <c r="D194" s="30" t="s">
        <v>107</v>
      </c>
      <c r="E194" s="13">
        <v>1</v>
      </c>
      <c r="G194" s="15">
        <f t="shared" si="23"/>
        <v>0</v>
      </c>
    </row>
    <row r="195" spans="1:15" s="22" customFormat="1" ht="15.75" thickBot="1">
      <c r="A195" s="18"/>
      <c r="B195" s="19" t="s">
        <v>141</v>
      </c>
      <c r="C195" s="134"/>
      <c r="D195" s="20"/>
      <c r="E195" s="20"/>
      <c r="F195" s="21"/>
      <c r="G195" s="21">
        <f>SUM(G189:G194)</f>
        <v>0</v>
      </c>
    </row>
    <row r="196" spans="1:15" ht="15" thickTop="1">
      <c r="J196" s="68"/>
      <c r="K196" s="68"/>
      <c r="L196" s="68"/>
      <c r="M196" s="68"/>
      <c r="N196" s="68"/>
      <c r="O196" s="68"/>
    </row>
    <row r="197" spans="1:15">
      <c r="J197" s="68"/>
      <c r="K197" s="68"/>
      <c r="L197" s="68"/>
      <c r="M197" s="68"/>
      <c r="N197" s="68"/>
      <c r="O197" s="68"/>
    </row>
    <row r="198" spans="1:15" s="9" customFormat="1" ht="15.75">
      <c r="A198" s="5" t="s">
        <v>32</v>
      </c>
      <c r="B198" s="6" t="s">
        <v>56</v>
      </c>
      <c r="C198" s="6"/>
      <c r="D198" s="7"/>
      <c r="E198" s="7"/>
      <c r="F198" s="8"/>
      <c r="G198" s="8"/>
    </row>
    <row r="199" spans="1:15">
      <c r="B199" s="11"/>
      <c r="C199" s="11"/>
      <c r="D199" s="12"/>
      <c r="E199" s="12"/>
    </row>
    <row r="200" spans="1:15" s="68" customFormat="1" ht="15">
      <c r="A200" s="75"/>
      <c r="B200" s="162" t="s">
        <v>374</v>
      </c>
      <c r="C200" s="162"/>
      <c r="D200" s="76"/>
      <c r="E200" s="76"/>
      <c r="F200" s="77"/>
      <c r="G200" s="77"/>
    </row>
    <row r="201" spans="1:15" s="27" customFormat="1" ht="15">
      <c r="A201" s="10"/>
      <c r="B201" s="78"/>
      <c r="C201" s="78"/>
      <c r="D201" s="12"/>
      <c r="E201" s="12"/>
      <c r="F201" s="13"/>
      <c r="G201" s="13"/>
    </row>
    <row r="202" spans="1:15" s="27" customFormat="1" ht="15">
      <c r="A202" s="138" t="s">
        <v>57</v>
      </c>
      <c r="B202" s="139" t="s">
        <v>96</v>
      </c>
      <c r="C202" s="139"/>
      <c r="D202" s="25"/>
      <c r="E202" s="25"/>
      <c r="F202" s="26"/>
      <c r="G202" s="26"/>
    </row>
    <row r="203" spans="1:15">
      <c r="A203" s="127"/>
      <c r="B203" s="29"/>
      <c r="C203" s="142"/>
      <c r="D203" s="30"/>
      <c r="G203" s="15"/>
    </row>
    <row r="204" spans="1:15" ht="99.75">
      <c r="A204" s="127" t="s">
        <v>104</v>
      </c>
      <c r="B204" s="142" t="s">
        <v>106</v>
      </c>
      <c r="C204" s="142"/>
      <c r="D204" s="143"/>
      <c r="E204" s="129"/>
      <c r="F204" s="129"/>
      <c r="G204" s="131"/>
    </row>
    <row r="205" spans="1:15" s="130" customFormat="1" ht="28.5">
      <c r="A205" s="127" t="s">
        <v>112</v>
      </c>
      <c r="B205" s="149" t="s">
        <v>509</v>
      </c>
      <c r="C205" s="149"/>
      <c r="D205" s="143" t="s">
        <v>107</v>
      </c>
      <c r="E205" s="129">
        <v>1</v>
      </c>
      <c r="F205" s="129"/>
      <c r="G205" s="131">
        <f t="shared" ref="G205" si="24">ROUND(E205*F205,2)</f>
        <v>0</v>
      </c>
    </row>
    <row r="206" spans="1:15">
      <c r="A206" s="150" t="s">
        <v>113</v>
      </c>
      <c r="B206" s="64" t="s">
        <v>222</v>
      </c>
      <c r="C206" s="149"/>
      <c r="D206" s="30" t="s">
        <v>107</v>
      </c>
      <c r="E206" s="13">
        <v>1</v>
      </c>
      <c r="G206" s="15">
        <f t="shared" ref="G206:G211" si="25">ROUND(E206*F206,2)</f>
        <v>0</v>
      </c>
    </row>
    <row r="207" spans="1:15" s="130" customFormat="1" ht="71.25">
      <c r="A207" s="150" t="s">
        <v>114</v>
      </c>
      <c r="B207" s="158" t="s">
        <v>411</v>
      </c>
      <c r="C207" s="158"/>
      <c r="D207" s="159" t="s">
        <v>107</v>
      </c>
      <c r="E207" s="128">
        <v>1</v>
      </c>
      <c r="F207" s="128"/>
      <c r="G207" s="160">
        <f t="shared" si="25"/>
        <v>0</v>
      </c>
      <c r="H207" s="99"/>
    </row>
    <row r="208" spans="1:15" s="130" customFormat="1" ht="42.75">
      <c r="A208" s="150" t="s">
        <v>115</v>
      </c>
      <c r="B208" s="149" t="s">
        <v>514</v>
      </c>
      <c r="C208" s="149"/>
      <c r="D208" s="143" t="s">
        <v>107</v>
      </c>
      <c r="E208" s="129">
        <v>1</v>
      </c>
      <c r="F208" s="129"/>
      <c r="G208" s="131">
        <f t="shared" si="25"/>
        <v>0</v>
      </c>
      <c r="H208" s="99"/>
    </row>
    <row r="209" spans="1:7" ht="28.5">
      <c r="A209" s="98" t="s">
        <v>156</v>
      </c>
      <c r="B209" s="64" t="s">
        <v>223</v>
      </c>
      <c r="C209" s="149"/>
      <c r="D209" s="30" t="s">
        <v>107</v>
      </c>
      <c r="E209" s="13">
        <v>1</v>
      </c>
      <c r="G209" s="15">
        <f t="shared" si="25"/>
        <v>0</v>
      </c>
    </row>
    <row r="210" spans="1:7" s="101" customFormat="1">
      <c r="A210" s="150" t="s">
        <v>157</v>
      </c>
      <c r="B210" s="158" t="s">
        <v>244</v>
      </c>
      <c r="C210" s="158"/>
      <c r="D210" s="159" t="s">
        <v>107</v>
      </c>
      <c r="E210" s="128">
        <v>1</v>
      </c>
      <c r="F210" s="128"/>
      <c r="G210" s="160">
        <f>ROUND(E210*F210,2)</f>
        <v>0</v>
      </c>
    </row>
    <row r="211" spans="1:7">
      <c r="A211" s="98" t="s">
        <v>160</v>
      </c>
      <c r="B211" s="158" t="s">
        <v>243</v>
      </c>
      <c r="C211" s="158"/>
      <c r="D211" s="159" t="s">
        <v>107</v>
      </c>
      <c r="E211" s="128">
        <v>1</v>
      </c>
      <c r="F211" s="128"/>
      <c r="G211" s="160">
        <f t="shared" si="25"/>
        <v>0</v>
      </c>
    </row>
    <row r="212" spans="1:7" s="130" customFormat="1">
      <c r="A212" s="98" t="s">
        <v>170</v>
      </c>
      <c r="B212" s="158" t="s">
        <v>248</v>
      </c>
      <c r="C212" s="158"/>
      <c r="D212" s="159" t="s">
        <v>107</v>
      </c>
      <c r="E212" s="128">
        <v>1</v>
      </c>
      <c r="F212" s="128"/>
      <c r="G212" s="160">
        <f t="shared" ref="G212:G218" si="26">ROUND(E212*F212,2)</f>
        <v>0</v>
      </c>
    </row>
    <row r="213" spans="1:7" s="130" customFormat="1" ht="87" customHeight="1">
      <c r="A213" s="98" t="s">
        <v>171</v>
      </c>
      <c r="B213" s="174" t="s">
        <v>510</v>
      </c>
      <c r="C213" s="174"/>
      <c r="D213" s="143" t="s">
        <v>107</v>
      </c>
      <c r="E213" s="129">
        <v>4</v>
      </c>
      <c r="F213" s="129"/>
      <c r="G213" s="131">
        <f t="shared" si="26"/>
        <v>0</v>
      </c>
    </row>
    <row r="214" spans="1:7" s="130" customFormat="1" ht="42.75">
      <c r="A214" s="150" t="s">
        <v>4</v>
      </c>
      <c r="B214" s="158" t="s">
        <v>511</v>
      </c>
      <c r="C214" s="149"/>
      <c r="D214" s="152" t="s">
        <v>107</v>
      </c>
      <c r="E214" s="147">
        <v>45</v>
      </c>
      <c r="F214" s="147"/>
      <c r="G214" s="154">
        <f t="shared" ref="G214" si="27">ROUND(E214*F214,2)</f>
        <v>0</v>
      </c>
    </row>
    <row r="215" spans="1:7" s="130" customFormat="1">
      <c r="A215" s="127" t="s">
        <v>5</v>
      </c>
      <c r="B215" s="142" t="s">
        <v>108</v>
      </c>
      <c r="C215" s="142"/>
      <c r="D215" s="143" t="s">
        <v>107</v>
      </c>
      <c r="E215" s="129">
        <v>1</v>
      </c>
      <c r="F215" s="129"/>
      <c r="G215" s="131">
        <f>ROUND(E215*F215,2)</f>
        <v>0</v>
      </c>
    </row>
    <row r="216" spans="1:7" s="130" customFormat="1" ht="42.75">
      <c r="A216" s="98" t="s">
        <v>224</v>
      </c>
      <c r="B216" s="158" t="s">
        <v>512</v>
      </c>
      <c r="C216" s="158"/>
      <c r="D216" s="209" t="s">
        <v>107</v>
      </c>
      <c r="E216" s="167">
        <v>1</v>
      </c>
      <c r="F216" s="168"/>
      <c r="G216" s="154">
        <f t="shared" ref="G216:G217" si="28">ROUND(E216*F216,2)</f>
        <v>0</v>
      </c>
    </row>
    <row r="217" spans="1:7" s="130" customFormat="1" ht="42.75">
      <c r="A217" s="98" t="s">
        <v>515</v>
      </c>
      <c r="B217" s="158" t="s">
        <v>513</v>
      </c>
      <c r="C217" s="158"/>
      <c r="D217" s="152" t="s">
        <v>110</v>
      </c>
      <c r="E217" s="147">
        <v>2</v>
      </c>
      <c r="F217" s="147"/>
      <c r="G217" s="154">
        <f t="shared" si="28"/>
        <v>0</v>
      </c>
    </row>
    <row r="218" spans="1:7" ht="185.25">
      <c r="A218" s="127" t="s">
        <v>105</v>
      </c>
      <c r="B218" s="161" t="s">
        <v>272</v>
      </c>
      <c r="C218" s="161"/>
      <c r="D218" s="30" t="s">
        <v>107</v>
      </c>
      <c r="E218" s="13">
        <v>1</v>
      </c>
      <c r="G218" s="15">
        <f t="shared" si="26"/>
        <v>0</v>
      </c>
    </row>
    <row r="219" spans="1:7" s="22" customFormat="1" ht="15.75" thickBot="1">
      <c r="A219" s="133"/>
      <c r="B219" s="19" t="s">
        <v>97</v>
      </c>
      <c r="C219" s="134"/>
      <c r="D219" s="20"/>
      <c r="E219" s="20"/>
      <c r="F219" s="21"/>
      <c r="G219" s="21">
        <f>SUM(G203:G218)</f>
        <v>0</v>
      </c>
    </row>
    <row r="220" spans="1:7" ht="15" thickTop="1">
      <c r="A220" s="127"/>
      <c r="B220" s="11"/>
      <c r="C220" s="11"/>
      <c r="D220" s="12"/>
      <c r="E220" s="12"/>
    </row>
    <row r="221" spans="1:7">
      <c r="A221" s="127"/>
      <c r="B221" s="11"/>
      <c r="C221" s="11"/>
      <c r="D221" s="12"/>
      <c r="E221" s="12"/>
    </row>
    <row r="222" spans="1:7" s="27" customFormat="1" ht="15">
      <c r="A222" s="138" t="s">
        <v>58</v>
      </c>
      <c r="B222" s="24" t="s">
        <v>84</v>
      </c>
      <c r="C222" s="139"/>
      <c r="D222" s="25"/>
      <c r="E222" s="25"/>
      <c r="F222" s="26"/>
      <c r="G222" s="26"/>
    </row>
    <row r="223" spans="1:7">
      <c r="A223" s="127"/>
      <c r="B223" s="29"/>
      <c r="C223" s="142"/>
      <c r="D223" s="30"/>
      <c r="G223" s="15"/>
    </row>
    <row r="224" spans="1:7" ht="85.5">
      <c r="A224" s="127" t="s">
        <v>118</v>
      </c>
      <c r="B224" s="100" t="s">
        <v>225</v>
      </c>
      <c r="C224" s="100"/>
      <c r="D224" s="30" t="s">
        <v>107</v>
      </c>
      <c r="E224" s="13">
        <v>1</v>
      </c>
      <c r="G224" s="15">
        <f>ROUND(E224*F224,2)</f>
        <v>0</v>
      </c>
    </row>
    <row r="225" spans="1:7" ht="123.75" customHeight="1">
      <c r="A225" s="150" t="s">
        <v>119</v>
      </c>
      <c r="B225" s="149" t="s">
        <v>287</v>
      </c>
      <c r="C225" s="149"/>
      <c r="D225" s="30" t="s">
        <v>107</v>
      </c>
      <c r="E225" s="13">
        <v>1</v>
      </c>
      <c r="G225" s="15">
        <f>ROUND(E225*F225,2)</f>
        <v>0</v>
      </c>
    </row>
    <row r="226" spans="1:7" ht="86.25">
      <c r="A226" s="150" t="s">
        <v>120</v>
      </c>
      <c r="B226" s="149" t="s">
        <v>203</v>
      </c>
      <c r="C226" s="149"/>
      <c r="D226" s="30" t="s">
        <v>110</v>
      </c>
      <c r="E226" s="55">
        <v>45</v>
      </c>
      <c r="G226" s="15">
        <f>ROUND(E226*F226,2)</f>
        <v>0</v>
      </c>
    </row>
    <row r="227" spans="1:7" ht="87">
      <c r="A227" s="150" t="s">
        <v>150</v>
      </c>
      <c r="B227" s="29" t="s">
        <v>11</v>
      </c>
      <c r="C227" s="142"/>
      <c r="D227" s="30"/>
      <c r="G227" s="15"/>
    </row>
    <row r="228" spans="1:7" ht="15.75">
      <c r="A228" s="150" t="s">
        <v>226</v>
      </c>
      <c r="B228" s="232" t="s">
        <v>588</v>
      </c>
      <c r="C228" s="149"/>
      <c r="D228" s="30" t="s">
        <v>110</v>
      </c>
      <c r="E228" s="55">
        <v>1</v>
      </c>
      <c r="G228" s="15">
        <f t="shared" ref="G228:G242" si="29">ROUND(E228*F228,2)</f>
        <v>0</v>
      </c>
    </row>
    <row r="229" spans="1:7" ht="15.75">
      <c r="A229" s="150" t="s">
        <v>227</v>
      </c>
      <c r="B229" s="232" t="s">
        <v>206</v>
      </c>
      <c r="C229" s="149"/>
      <c r="D229" s="30" t="s">
        <v>110</v>
      </c>
      <c r="E229" s="55">
        <v>5</v>
      </c>
      <c r="G229" s="15">
        <f t="shared" si="29"/>
        <v>0</v>
      </c>
    </row>
    <row r="230" spans="1:7" s="130" customFormat="1" ht="15.75">
      <c r="A230" s="150" t="s">
        <v>586</v>
      </c>
      <c r="B230" s="232" t="s">
        <v>164</v>
      </c>
      <c r="C230" s="149"/>
      <c r="D230" s="143" t="s">
        <v>110</v>
      </c>
      <c r="E230" s="147">
        <v>25</v>
      </c>
      <c r="F230" s="129"/>
      <c r="G230" s="131">
        <f t="shared" ref="G230:G234" si="30">ROUND(E230*F230,2)</f>
        <v>0</v>
      </c>
    </row>
    <row r="231" spans="1:7" s="130" customFormat="1" ht="15.75">
      <c r="A231" s="150" t="s">
        <v>587</v>
      </c>
      <c r="B231" s="232" t="s">
        <v>585</v>
      </c>
      <c r="C231" s="149"/>
      <c r="D231" s="143" t="s">
        <v>110</v>
      </c>
      <c r="E231" s="147">
        <v>15</v>
      </c>
      <c r="F231" s="129"/>
      <c r="G231" s="131">
        <f t="shared" si="30"/>
        <v>0</v>
      </c>
    </row>
    <row r="232" spans="1:7" s="130" customFormat="1">
      <c r="A232" s="150" t="s">
        <v>154</v>
      </c>
      <c r="B232" s="232" t="s">
        <v>590</v>
      </c>
      <c r="C232" s="149"/>
      <c r="D232" s="143" t="s">
        <v>107</v>
      </c>
      <c r="E232" s="129">
        <v>1</v>
      </c>
      <c r="F232" s="129"/>
      <c r="G232" s="131">
        <f t="shared" ref="G232:G233" si="31">ROUND(E232*F232,2)</f>
        <v>0</v>
      </c>
    </row>
    <row r="233" spans="1:7" s="130" customFormat="1" ht="128.25">
      <c r="A233" s="150" t="s">
        <v>158</v>
      </c>
      <c r="B233" s="232" t="s">
        <v>649</v>
      </c>
      <c r="C233" s="148" t="s">
        <v>371</v>
      </c>
      <c r="D233" s="143" t="s">
        <v>107</v>
      </c>
      <c r="E233" s="129">
        <v>2</v>
      </c>
      <c r="F233" s="129"/>
      <c r="G233" s="131">
        <f t="shared" si="31"/>
        <v>0</v>
      </c>
    </row>
    <row r="234" spans="1:7" s="130" customFormat="1" ht="85.5">
      <c r="A234" s="150" t="s">
        <v>159</v>
      </c>
      <c r="B234" s="149" t="s">
        <v>648</v>
      </c>
      <c r="C234" s="148" t="s">
        <v>371</v>
      </c>
      <c r="D234" s="143" t="s">
        <v>107</v>
      </c>
      <c r="E234" s="129">
        <v>1</v>
      </c>
      <c r="F234" s="129"/>
      <c r="G234" s="131">
        <f t="shared" si="30"/>
        <v>0</v>
      </c>
    </row>
    <row r="235" spans="1:7" ht="128.25" customHeight="1">
      <c r="A235" s="150" t="s">
        <v>172</v>
      </c>
      <c r="B235" s="64" t="s">
        <v>228</v>
      </c>
      <c r="C235" s="148" t="s">
        <v>371</v>
      </c>
      <c r="D235" s="30" t="s">
        <v>107</v>
      </c>
      <c r="E235" s="13">
        <v>1</v>
      </c>
      <c r="G235" s="15">
        <f t="shared" si="29"/>
        <v>0</v>
      </c>
    </row>
    <row r="236" spans="1:7" s="130" customFormat="1" ht="128.25">
      <c r="A236" s="150" t="s">
        <v>264</v>
      </c>
      <c r="B236" s="149" t="s">
        <v>412</v>
      </c>
      <c r="C236" s="148"/>
      <c r="D236" s="143" t="s">
        <v>107</v>
      </c>
      <c r="E236" s="129">
        <v>1</v>
      </c>
      <c r="F236" s="129"/>
      <c r="G236" s="131">
        <f t="shared" si="29"/>
        <v>0</v>
      </c>
    </row>
    <row r="237" spans="1:7" s="130" customFormat="1" ht="66" customHeight="1">
      <c r="A237" s="150" t="s">
        <v>289</v>
      </c>
      <c r="B237" s="149" t="s">
        <v>273</v>
      </c>
      <c r="C237" s="149"/>
      <c r="D237" s="143" t="s">
        <v>107</v>
      </c>
      <c r="E237" s="129">
        <v>1</v>
      </c>
      <c r="F237" s="129"/>
      <c r="G237" s="131">
        <f>ROUND(E237*F237,2)</f>
        <v>0</v>
      </c>
    </row>
    <row r="238" spans="1:7" s="130" customFormat="1" ht="71.25">
      <c r="A238" s="127" t="s">
        <v>472</v>
      </c>
      <c r="B238" s="161" t="s">
        <v>576</v>
      </c>
      <c r="C238" s="17"/>
      <c r="D238" s="143" t="s">
        <v>107</v>
      </c>
      <c r="E238" s="129">
        <v>1</v>
      </c>
      <c r="F238" s="129"/>
      <c r="G238" s="131">
        <f>ROUND(E238*F238,2)</f>
        <v>0</v>
      </c>
    </row>
    <row r="239" spans="1:7" s="130" customFormat="1">
      <c r="A239" s="127" t="s">
        <v>554</v>
      </c>
      <c r="B239" s="142" t="s">
        <v>516</v>
      </c>
      <c r="C239" s="17"/>
      <c r="D239" s="152" t="s">
        <v>107</v>
      </c>
      <c r="E239" s="147">
        <v>1</v>
      </c>
      <c r="F239" s="147"/>
      <c r="G239" s="154">
        <f>ROUND(E239*F239,2)</f>
        <v>0</v>
      </c>
    </row>
    <row r="240" spans="1:7" s="130" customFormat="1" ht="28.5">
      <c r="A240" s="127" t="s">
        <v>589</v>
      </c>
      <c r="B240" s="142" t="s">
        <v>517</v>
      </c>
      <c r="C240" s="17"/>
      <c r="D240" s="152" t="s">
        <v>107</v>
      </c>
      <c r="E240" s="147">
        <v>1</v>
      </c>
      <c r="F240" s="147"/>
      <c r="G240" s="154">
        <f>ROUND(E240*F240,2)</f>
        <v>0</v>
      </c>
    </row>
    <row r="241" spans="1:7" ht="71.25">
      <c r="A241" s="150" t="s">
        <v>591</v>
      </c>
      <c r="B241" s="64" t="s">
        <v>229</v>
      </c>
      <c r="C241" s="149"/>
      <c r="D241" s="30" t="s">
        <v>107</v>
      </c>
      <c r="E241" s="13">
        <v>1</v>
      </c>
      <c r="G241" s="15">
        <f t="shared" si="29"/>
        <v>0</v>
      </c>
    </row>
    <row r="242" spans="1:7" ht="48.75" customHeight="1">
      <c r="A242" s="150" t="s">
        <v>593</v>
      </c>
      <c r="B242" s="142" t="s">
        <v>395</v>
      </c>
      <c r="C242" s="142"/>
      <c r="D242" s="30" t="s">
        <v>107</v>
      </c>
      <c r="E242" s="13">
        <v>1</v>
      </c>
      <c r="G242" s="15">
        <f t="shared" si="29"/>
        <v>0</v>
      </c>
    </row>
    <row r="243" spans="1:7" s="130" customFormat="1" ht="28.5">
      <c r="A243" s="127" t="s">
        <v>650</v>
      </c>
      <c r="B243" s="17" t="s">
        <v>592</v>
      </c>
      <c r="C243" s="17"/>
      <c r="D243" s="143" t="s">
        <v>107</v>
      </c>
      <c r="E243" s="129">
        <v>1</v>
      </c>
      <c r="F243" s="129"/>
      <c r="G243" s="131">
        <f t="shared" ref="G243" si="32">ROUND(E243*F243,2)</f>
        <v>0</v>
      </c>
    </row>
    <row r="244" spans="1:7" s="22" customFormat="1" ht="15.75" thickBot="1">
      <c r="A244" s="133"/>
      <c r="B244" s="19" t="s">
        <v>85</v>
      </c>
      <c r="C244" s="134"/>
      <c r="D244" s="20"/>
      <c r="E244" s="20"/>
      <c r="F244" s="21"/>
      <c r="G244" s="21">
        <f>SUM(G223:G243)</f>
        <v>0</v>
      </c>
    </row>
    <row r="245" spans="1:7" ht="15" thickTop="1">
      <c r="A245" s="127"/>
    </row>
    <row r="246" spans="1:7">
      <c r="A246" s="127"/>
    </row>
    <row r="247" spans="1:7" s="27" customFormat="1" ht="15">
      <c r="A247" s="138" t="s">
        <v>59</v>
      </c>
      <c r="B247" s="24" t="s">
        <v>86</v>
      </c>
      <c r="C247" s="139"/>
      <c r="D247" s="25"/>
      <c r="E247" s="25"/>
      <c r="F247" s="26"/>
      <c r="G247" s="26"/>
    </row>
    <row r="248" spans="1:7">
      <c r="A248" s="127"/>
      <c r="B248" s="29"/>
      <c r="C248" s="142"/>
      <c r="D248" s="30"/>
      <c r="G248" s="15"/>
    </row>
    <row r="249" spans="1:7" s="68" customFormat="1" ht="130.5" customHeight="1">
      <c r="A249" s="150" t="s">
        <v>117</v>
      </c>
      <c r="B249" s="142" t="s">
        <v>584</v>
      </c>
      <c r="C249" s="74" t="s">
        <v>376</v>
      </c>
      <c r="D249" s="67" t="s">
        <v>107</v>
      </c>
      <c r="E249" s="55">
        <v>1</v>
      </c>
      <c r="F249" s="55"/>
      <c r="G249" s="73">
        <f>ROUND(E249*F249,2)</f>
        <v>0</v>
      </c>
    </row>
    <row r="250" spans="1:7" ht="128.25">
      <c r="A250" s="150" t="s">
        <v>121</v>
      </c>
      <c r="B250" s="142" t="s">
        <v>413</v>
      </c>
      <c r="C250" s="74" t="s">
        <v>377</v>
      </c>
      <c r="D250" s="143" t="s">
        <v>107</v>
      </c>
      <c r="E250" s="129">
        <v>1</v>
      </c>
      <c r="F250" s="129"/>
      <c r="G250" s="131">
        <f>ROUND(E250*F250,2)</f>
        <v>0</v>
      </c>
    </row>
    <row r="251" spans="1:7" ht="204" customHeight="1">
      <c r="A251" s="127" t="s">
        <v>122</v>
      </c>
      <c r="B251" s="161" t="s">
        <v>423</v>
      </c>
      <c r="C251" s="148" t="s">
        <v>424</v>
      </c>
      <c r="D251" s="30" t="s">
        <v>107</v>
      </c>
      <c r="E251" s="13">
        <v>1</v>
      </c>
      <c r="G251" s="15">
        <f>ROUND(E251*F251,2)</f>
        <v>0</v>
      </c>
    </row>
    <row r="252" spans="1:7" s="22" customFormat="1" ht="15.75" thickBot="1">
      <c r="A252" s="133"/>
      <c r="B252" s="19" t="s">
        <v>87</v>
      </c>
      <c r="C252" s="134"/>
      <c r="D252" s="20"/>
      <c r="E252" s="20"/>
      <c r="F252" s="21"/>
      <c r="G252" s="21">
        <f>SUM(G249:G251)</f>
        <v>0</v>
      </c>
    </row>
    <row r="253" spans="1:7" ht="15" thickTop="1">
      <c r="A253" s="127"/>
    </row>
    <row r="254" spans="1:7">
      <c r="A254" s="127"/>
    </row>
    <row r="255" spans="1:7" s="27" customFormat="1" ht="15">
      <c r="A255" s="138" t="s">
        <v>90</v>
      </c>
      <c r="B255" s="24" t="s">
        <v>88</v>
      </c>
      <c r="C255" s="139"/>
      <c r="D255" s="25"/>
      <c r="E255" s="25"/>
      <c r="F255" s="26"/>
      <c r="G255" s="26"/>
    </row>
    <row r="256" spans="1:7">
      <c r="A256" s="127"/>
      <c r="B256" s="29"/>
      <c r="C256" s="142"/>
      <c r="D256" s="30"/>
      <c r="G256" s="15"/>
    </row>
    <row r="257" spans="1:7" ht="28.5">
      <c r="A257" s="127" t="s">
        <v>116</v>
      </c>
      <c r="B257" s="142" t="s">
        <v>518</v>
      </c>
      <c r="C257" s="142"/>
      <c r="D257" s="143" t="s">
        <v>107</v>
      </c>
      <c r="E257" s="129">
        <v>1</v>
      </c>
      <c r="F257" s="129"/>
      <c r="G257" s="131">
        <f>ROUND(E257*F257,2)</f>
        <v>0</v>
      </c>
    </row>
    <row r="258" spans="1:7" s="130" customFormat="1" ht="85.5">
      <c r="A258" s="127" t="s">
        <v>125</v>
      </c>
      <c r="B258" s="142" t="s">
        <v>519</v>
      </c>
      <c r="C258" s="142"/>
      <c r="D258" s="159" t="s">
        <v>107</v>
      </c>
      <c r="E258" s="128">
        <v>1</v>
      </c>
      <c r="F258" s="128"/>
      <c r="G258" s="160">
        <f t="shared" ref="G258:G259" si="33">ROUND(E258*F258,2)</f>
        <v>0</v>
      </c>
    </row>
    <row r="259" spans="1:7" s="130" customFormat="1" ht="28.5">
      <c r="A259" s="127" t="s">
        <v>126</v>
      </c>
      <c r="B259" s="158" t="s">
        <v>577</v>
      </c>
      <c r="C259" s="142"/>
      <c r="D259" s="143" t="s">
        <v>107</v>
      </c>
      <c r="E259" s="129">
        <v>2</v>
      </c>
      <c r="F259" s="129"/>
      <c r="G259" s="131">
        <f t="shared" si="33"/>
        <v>0</v>
      </c>
    </row>
    <row r="260" spans="1:7" s="130" customFormat="1" ht="57">
      <c r="A260" s="150" t="s">
        <v>230</v>
      </c>
      <c r="B260" s="142" t="s">
        <v>567</v>
      </c>
      <c r="C260" s="142"/>
      <c r="D260" s="143"/>
      <c r="E260" s="129"/>
      <c r="F260" s="129"/>
      <c r="G260" s="131"/>
    </row>
    <row r="261" spans="1:7" s="130" customFormat="1" ht="228">
      <c r="A261" s="150" t="s">
        <v>259</v>
      </c>
      <c r="B261" s="149" t="s">
        <v>571</v>
      </c>
      <c r="C261" s="148" t="s">
        <v>378</v>
      </c>
      <c r="D261" s="143"/>
      <c r="E261" s="129"/>
      <c r="F261" s="129"/>
      <c r="G261" s="131"/>
    </row>
    <row r="262" spans="1:7" s="130" customFormat="1" ht="42.75">
      <c r="A262" s="150" t="s">
        <v>578</v>
      </c>
      <c r="B262" s="142" t="s">
        <v>574</v>
      </c>
      <c r="C262" s="142"/>
      <c r="D262" s="143" t="s">
        <v>107</v>
      </c>
      <c r="E262" s="129">
        <v>1</v>
      </c>
      <c r="F262" s="129"/>
      <c r="G262" s="131">
        <f t="shared" ref="G262" si="34">ROUND(E262*F262,2)</f>
        <v>0</v>
      </c>
    </row>
    <row r="263" spans="1:7" s="130" customFormat="1" ht="42.75">
      <c r="A263" s="150" t="s">
        <v>579</v>
      </c>
      <c r="B263" s="142" t="s">
        <v>572</v>
      </c>
      <c r="C263" s="142"/>
      <c r="D263" s="143" t="s">
        <v>107</v>
      </c>
      <c r="E263" s="129">
        <v>1</v>
      </c>
      <c r="F263" s="129"/>
      <c r="G263" s="131">
        <f t="shared" ref="G263:G264" si="35">ROUND(E263*F263,2)</f>
        <v>0</v>
      </c>
    </row>
    <row r="264" spans="1:7" s="130" customFormat="1" ht="42.75">
      <c r="A264" s="150" t="s">
        <v>580</v>
      </c>
      <c r="B264" s="142" t="s">
        <v>573</v>
      </c>
      <c r="C264" s="142"/>
      <c r="D264" s="143" t="s">
        <v>107</v>
      </c>
      <c r="E264" s="129">
        <v>1</v>
      </c>
      <c r="F264" s="129"/>
      <c r="G264" s="131">
        <f t="shared" si="35"/>
        <v>0</v>
      </c>
    </row>
    <row r="265" spans="1:7" s="130" customFormat="1" ht="42.75">
      <c r="A265" s="150" t="s">
        <v>581</v>
      </c>
      <c r="B265" s="142" t="s">
        <v>575</v>
      </c>
      <c r="C265" s="142"/>
      <c r="D265" s="143" t="s">
        <v>107</v>
      </c>
      <c r="E265" s="129">
        <v>1</v>
      </c>
      <c r="F265" s="129"/>
      <c r="G265" s="131">
        <f t="shared" ref="G265" si="36">ROUND(E265*F265,2)</f>
        <v>0</v>
      </c>
    </row>
    <row r="266" spans="1:7" s="130" customFormat="1" ht="85.5">
      <c r="A266" s="98" t="s">
        <v>262</v>
      </c>
      <c r="B266" s="158" t="s">
        <v>570</v>
      </c>
      <c r="C266" s="142"/>
      <c r="D266" s="166" t="s">
        <v>109</v>
      </c>
      <c r="E266" s="167">
        <v>4</v>
      </c>
      <c r="F266" s="167"/>
      <c r="G266" s="168">
        <f t="shared" ref="G266:G267" si="37">ROUND(E266*F266,2)</f>
        <v>0</v>
      </c>
    </row>
    <row r="267" spans="1:7" s="130" customFormat="1" ht="42.75">
      <c r="A267" s="98" t="s">
        <v>520</v>
      </c>
      <c r="B267" s="158" t="s">
        <v>522</v>
      </c>
      <c r="C267" s="142"/>
      <c r="D267" s="166" t="s">
        <v>109</v>
      </c>
      <c r="E267" s="167">
        <v>4</v>
      </c>
      <c r="F267" s="167"/>
      <c r="G267" s="168">
        <f t="shared" si="37"/>
        <v>0</v>
      </c>
    </row>
    <row r="268" spans="1:7" s="130" customFormat="1" ht="71.25">
      <c r="A268" s="98" t="s">
        <v>521</v>
      </c>
      <c r="B268" s="158" t="s">
        <v>524</v>
      </c>
      <c r="C268" s="210"/>
      <c r="D268" s="166"/>
      <c r="E268" s="167"/>
      <c r="F268" s="167"/>
      <c r="G268" s="168"/>
    </row>
    <row r="269" spans="1:7" s="130" customFormat="1" ht="15.75">
      <c r="A269" s="98" t="s">
        <v>582</v>
      </c>
      <c r="B269" s="158" t="s">
        <v>525</v>
      </c>
      <c r="C269" s="210"/>
      <c r="D269" s="166" t="s">
        <v>110</v>
      </c>
      <c r="E269" s="167">
        <v>50</v>
      </c>
      <c r="F269" s="167"/>
      <c r="G269" s="168">
        <f>ROUND(E269*F269,2)</f>
        <v>0</v>
      </c>
    </row>
    <row r="270" spans="1:7" s="130" customFormat="1" ht="15.75">
      <c r="A270" s="98" t="s">
        <v>583</v>
      </c>
      <c r="B270" s="158" t="s">
        <v>526</v>
      </c>
      <c r="C270" s="210"/>
      <c r="D270" s="166" t="s">
        <v>110</v>
      </c>
      <c r="E270" s="167">
        <v>10</v>
      </c>
      <c r="F270" s="167"/>
      <c r="G270" s="168">
        <f>ROUND(E270*F270,2)</f>
        <v>0</v>
      </c>
    </row>
    <row r="271" spans="1:7" s="130" customFormat="1" ht="28.5">
      <c r="A271" s="150" t="s">
        <v>523</v>
      </c>
      <c r="B271" s="142" t="s">
        <v>414</v>
      </c>
      <c r="C271" s="142"/>
      <c r="D271" s="152" t="s">
        <v>107</v>
      </c>
      <c r="E271" s="147">
        <v>1</v>
      </c>
      <c r="F271" s="147"/>
      <c r="G271" s="154">
        <f t="shared" ref="G271:G273" si="38">ROUND(E271*F271,2)</f>
        <v>0</v>
      </c>
    </row>
    <row r="272" spans="1:7" s="130" customFormat="1" ht="28.5">
      <c r="A272" s="98" t="s">
        <v>415</v>
      </c>
      <c r="B272" s="158" t="s">
        <v>274</v>
      </c>
      <c r="C272" s="158"/>
      <c r="D272" s="166" t="s">
        <v>107</v>
      </c>
      <c r="E272" s="167">
        <v>1</v>
      </c>
      <c r="F272" s="167"/>
      <c r="G272" s="168">
        <f t="shared" si="38"/>
        <v>0</v>
      </c>
    </row>
    <row r="273" spans="1:7" s="130" customFormat="1">
      <c r="A273" s="169" t="s">
        <v>416</v>
      </c>
      <c r="B273" s="170" t="s">
        <v>275</v>
      </c>
      <c r="C273" s="170"/>
      <c r="D273" s="171" t="s">
        <v>107</v>
      </c>
      <c r="E273" s="172">
        <v>1</v>
      </c>
      <c r="F273" s="172"/>
      <c r="G273" s="173">
        <f t="shared" si="38"/>
        <v>0</v>
      </c>
    </row>
    <row r="274" spans="1:7" s="22" customFormat="1" ht="15.75" thickBot="1">
      <c r="A274" s="133"/>
      <c r="B274" s="19" t="s">
        <v>89</v>
      </c>
      <c r="C274" s="134"/>
      <c r="D274" s="20"/>
      <c r="E274" s="20"/>
      <c r="F274" s="21"/>
      <c r="G274" s="21">
        <f>SUM(G257:G273)</f>
        <v>0</v>
      </c>
    </row>
    <row r="275" spans="1:7" ht="15" thickTop="1">
      <c r="A275" s="127"/>
    </row>
    <row r="276" spans="1:7">
      <c r="A276" s="127"/>
    </row>
    <row r="277" spans="1:7" s="27" customFormat="1" ht="15">
      <c r="A277" s="138" t="s">
        <v>103</v>
      </c>
      <c r="B277" s="24" t="s">
        <v>91</v>
      </c>
      <c r="C277" s="139"/>
      <c r="D277" s="25"/>
      <c r="E277" s="25"/>
      <c r="F277" s="26"/>
      <c r="G277" s="26"/>
    </row>
    <row r="278" spans="1:7">
      <c r="A278" s="127"/>
      <c r="B278" s="29"/>
      <c r="C278" s="142"/>
      <c r="D278" s="30"/>
      <c r="G278" s="15"/>
    </row>
    <row r="279" spans="1:7" s="130" customFormat="1" ht="85.5">
      <c r="A279" s="127" t="s">
        <v>127</v>
      </c>
      <c r="B279" s="149" t="s">
        <v>652</v>
      </c>
      <c r="C279" s="148"/>
      <c r="D279" s="143" t="s">
        <v>107</v>
      </c>
      <c r="E279" s="129">
        <v>1</v>
      </c>
      <c r="F279" s="129"/>
      <c r="G279" s="131">
        <f>ROUND(E279*F279,2)</f>
        <v>0</v>
      </c>
    </row>
    <row r="280" spans="1:7" s="130" customFormat="1" ht="99.75">
      <c r="A280" s="127" t="s">
        <v>128</v>
      </c>
      <c r="B280" s="149" t="s">
        <v>651</v>
      </c>
      <c r="C280" s="148"/>
      <c r="D280" s="143" t="s">
        <v>107</v>
      </c>
      <c r="E280" s="129">
        <v>1</v>
      </c>
      <c r="F280" s="129"/>
      <c r="G280" s="131">
        <f>ROUND(E280*F280,2)</f>
        <v>0</v>
      </c>
    </row>
    <row r="281" spans="1:7" s="22" customFormat="1" ht="15.75" thickBot="1">
      <c r="A281" s="133"/>
      <c r="B281" s="19" t="s">
        <v>92</v>
      </c>
      <c r="C281" s="134"/>
      <c r="D281" s="20"/>
      <c r="E281" s="20"/>
      <c r="F281" s="21"/>
      <c r="G281" s="21">
        <f>SUM(G279:G280)</f>
        <v>0</v>
      </c>
    </row>
    <row r="282" spans="1:7" s="130" customFormat="1" ht="15" thickTop="1">
      <c r="A282" s="127"/>
      <c r="B282" s="96"/>
      <c r="C282" s="96"/>
      <c r="D282" s="129"/>
      <c r="E282" s="129"/>
      <c r="F282" s="129"/>
      <c r="G282" s="129"/>
    </row>
    <row r="283" spans="1:7" s="130" customFormat="1">
      <c r="A283" s="127"/>
      <c r="B283" s="96"/>
      <c r="C283" s="96"/>
      <c r="D283" s="129"/>
      <c r="E283" s="129"/>
      <c r="F283" s="129"/>
      <c r="G283" s="129"/>
    </row>
    <row r="284" spans="1:7" s="130" customFormat="1">
      <c r="A284" s="211" t="s">
        <v>527</v>
      </c>
      <c r="B284" s="139" t="s">
        <v>528</v>
      </c>
      <c r="C284" s="212"/>
      <c r="D284" s="213"/>
      <c r="E284" s="213"/>
      <c r="F284" s="214"/>
      <c r="G284" s="214"/>
    </row>
    <row r="285" spans="1:7" s="130" customFormat="1">
      <c r="A285" s="215"/>
      <c r="B285" s="216"/>
      <c r="C285" s="216"/>
      <c r="D285" s="217"/>
      <c r="E285" s="218"/>
      <c r="F285" s="218"/>
      <c r="G285" s="219"/>
    </row>
    <row r="286" spans="1:7" s="130" customFormat="1" ht="57">
      <c r="A286" s="127" t="s">
        <v>131</v>
      </c>
      <c r="B286" s="161" t="s">
        <v>529</v>
      </c>
      <c r="C286" s="161"/>
      <c r="D286" s="143" t="s">
        <v>107</v>
      </c>
      <c r="E286" s="129">
        <v>1</v>
      </c>
      <c r="F286" s="129"/>
      <c r="G286" s="131">
        <f>ROUND(E286*F286,2)</f>
        <v>0</v>
      </c>
    </row>
    <row r="287" spans="1:7" s="130" customFormat="1" ht="71.25">
      <c r="A287" s="127" t="s">
        <v>140</v>
      </c>
      <c r="B287" s="142" t="s">
        <v>530</v>
      </c>
      <c r="C287" s="142"/>
      <c r="D287" s="143" t="s">
        <v>107</v>
      </c>
      <c r="E287" s="129">
        <v>1</v>
      </c>
      <c r="F287" s="129"/>
      <c r="G287" s="131">
        <f>ROUND(E287*F287,2)</f>
        <v>0</v>
      </c>
    </row>
    <row r="288" spans="1:7" s="130" customFormat="1" ht="57">
      <c r="A288" s="127" t="s">
        <v>471</v>
      </c>
      <c r="B288" s="142" t="s">
        <v>569</v>
      </c>
      <c r="C288" s="142"/>
      <c r="D288" s="143" t="s">
        <v>107</v>
      </c>
      <c r="E288" s="129">
        <v>1</v>
      </c>
      <c r="F288" s="129"/>
      <c r="G288" s="131">
        <f>ROUND(E288*F288,2)</f>
        <v>0</v>
      </c>
    </row>
    <row r="289" spans="1:7" s="130" customFormat="1" ht="28.5">
      <c r="A289" s="127" t="s">
        <v>478</v>
      </c>
      <c r="B289" s="142" t="s">
        <v>531</v>
      </c>
      <c r="C289" s="142"/>
      <c r="D289" s="143" t="s">
        <v>107</v>
      </c>
      <c r="E289" s="129">
        <v>1</v>
      </c>
      <c r="F289" s="129"/>
      <c r="G289" s="131">
        <f>ROUND(E289*F289,2)</f>
        <v>0</v>
      </c>
    </row>
    <row r="290" spans="1:7" s="130" customFormat="1">
      <c r="A290" s="220" t="s">
        <v>479</v>
      </c>
      <c r="B290" s="216" t="s">
        <v>532</v>
      </c>
      <c r="C290" s="216"/>
      <c r="D290" s="217" t="s">
        <v>107</v>
      </c>
      <c r="E290" s="218">
        <v>1</v>
      </c>
      <c r="F290" s="218"/>
      <c r="G290" s="219">
        <f t="shared" ref="G290" si="39">ROUND(E290*F290,2)</f>
        <v>0</v>
      </c>
    </row>
    <row r="291" spans="1:7" s="130" customFormat="1" ht="15" thickBot="1">
      <c r="A291" s="221"/>
      <c r="B291" s="222" t="s">
        <v>533</v>
      </c>
      <c r="C291" s="222"/>
      <c r="D291" s="223"/>
      <c r="E291" s="223"/>
      <c r="F291" s="224"/>
      <c r="G291" s="224">
        <f>SUM(G286:G290)</f>
        <v>0</v>
      </c>
    </row>
    <row r="292" spans="1:7" s="130" customFormat="1" ht="15" thickTop="1">
      <c r="A292" s="127"/>
      <c r="B292" s="96"/>
      <c r="C292" s="96"/>
      <c r="D292" s="129"/>
      <c r="E292" s="129"/>
      <c r="F292" s="129"/>
      <c r="G292" s="129"/>
    </row>
    <row r="293" spans="1:7" s="130" customFormat="1">
      <c r="A293" s="127"/>
      <c r="B293" s="96"/>
      <c r="C293" s="96"/>
      <c r="D293" s="129"/>
      <c r="E293" s="129"/>
      <c r="F293" s="129"/>
      <c r="G293" s="129"/>
    </row>
    <row r="294" spans="1:7" s="130" customFormat="1">
      <c r="A294" s="138" t="s">
        <v>534</v>
      </c>
      <c r="B294" s="139" t="s">
        <v>535</v>
      </c>
      <c r="C294" s="139"/>
      <c r="D294" s="140"/>
      <c r="E294" s="140"/>
      <c r="F294" s="141"/>
      <c r="G294" s="141"/>
    </row>
    <row r="295" spans="1:7" s="130" customFormat="1">
      <c r="A295" s="127"/>
      <c r="B295" s="17"/>
      <c r="C295" s="17"/>
      <c r="D295" s="129"/>
      <c r="E295" s="129"/>
      <c r="F295" s="129"/>
      <c r="G295" s="129"/>
    </row>
    <row r="296" spans="1:7" s="130" customFormat="1">
      <c r="A296" s="127"/>
      <c r="B296" s="225" t="s">
        <v>536</v>
      </c>
      <c r="C296" s="17"/>
      <c r="D296" s="129"/>
      <c r="E296" s="129"/>
      <c r="F296" s="129"/>
      <c r="G296" s="129"/>
    </row>
    <row r="297" spans="1:7" s="130" customFormat="1" ht="85.5">
      <c r="A297" s="127"/>
      <c r="B297" s="226" t="s">
        <v>537</v>
      </c>
      <c r="C297" s="17"/>
      <c r="D297" s="129"/>
      <c r="E297" s="129"/>
      <c r="F297" s="129"/>
      <c r="G297" s="129"/>
    </row>
    <row r="298" spans="1:7" s="130" customFormat="1">
      <c r="A298" s="127"/>
      <c r="B298" s="17"/>
      <c r="C298" s="17"/>
      <c r="D298" s="129"/>
      <c r="E298" s="129"/>
      <c r="F298" s="129"/>
      <c r="G298" s="129"/>
    </row>
    <row r="299" spans="1:7" s="130" customFormat="1" ht="299.25">
      <c r="A299" s="127" t="s">
        <v>242</v>
      </c>
      <c r="B299" s="227" t="s">
        <v>568</v>
      </c>
      <c r="C299" s="148" t="s">
        <v>375</v>
      </c>
      <c r="D299" s="143" t="s">
        <v>107</v>
      </c>
      <c r="E299" s="129">
        <v>1</v>
      </c>
      <c r="F299" s="129"/>
      <c r="G299" s="131">
        <f>ROUND(E299*F299,2)</f>
        <v>0</v>
      </c>
    </row>
    <row r="300" spans="1:7" s="130" customFormat="1" ht="42.75">
      <c r="A300" s="127" t="s">
        <v>256</v>
      </c>
      <c r="B300" s="228" t="s">
        <v>538</v>
      </c>
      <c r="C300" s="142"/>
      <c r="D300" s="143" t="s">
        <v>107</v>
      </c>
      <c r="E300" s="129">
        <v>1</v>
      </c>
      <c r="F300" s="129"/>
      <c r="G300" s="131">
        <f t="shared" ref="G300:G302" si="40">ROUND(E300*F300,2)</f>
        <v>0</v>
      </c>
    </row>
    <row r="301" spans="1:7" s="130" customFormat="1">
      <c r="A301" s="127" t="s">
        <v>257</v>
      </c>
      <c r="B301" s="142" t="s">
        <v>539</v>
      </c>
      <c r="C301" s="142"/>
      <c r="D301" s="143" t="s">
        <v>107</v>
      </c>
      <c r="E301" s="129">
        <v>1</v>
      </c>
      <c r="F301" s="129"/>
      <c r="G301" s="131">
        <f t="shared" si="40"/>
        <v>0</v>
      </c>
    </row>
    <row r="302" spans="1:7" s="130" customFormat="1" ht="213.75">
      <c r="A302" s="127" t="s">
        <v>258</v>
      </c>
      <c r="B302" s="229" t="s">
        <v>540</v>
      </c>
      <c r="C302" s="142"/>
      <c r="D302" s="143" t="s">
        <v>107</v>
      </c>
      <c r="E302" s="129">
        <v>1</v>
      </c>
      <c r="F302" s="129"/>
      <c r="G302" s="131">
        <f t="shared" si="40"/>
        <v>0</v>
      </c>
    </row>
    <row r="303" spans="1:7" s="130" customFormat="1" ht="15" thickBot="1">
      <c r="A303" s="133"/>
      <c r="B303" s="134" t="s">
        <v>541</v>
      </c>
      <c r="C303" s="134"/>
      <c r="D303" s="135"/>
      <c r="E303" s="135"/>
      <c r="F303" s="136"/>
      <c r="G303" s="136">
        <f>SUM(G299:G302)</f>
        <v>0</v>
      </c>
    </row>
    <row r="304" spans="1:7" s="130" customFormat="1" ht="15" thickTop="1">
      <c r="A304" s="127"/>
      <c r="B304" s="96"/>
      <c r="C304" s="96"/>
      <c r="D304" s="129"/>
      <c r="E304" s="129"/>
      <c r="F304" s="129"/>
      <c r="G304" s="129"/>
    </row>
    <row r="306" spans="1:7" s="9" customFormat="1" ht="15.75">
      <c r="A306" s="5" t="s">
        <v>61</v>
      </c>
      <c r="B306" s="6" t="s">
        <v>93</v>
      </c>
      <c r="C306" s="6"/>
      <c r="D306" s="7"/>
      <c r="E306" s="7"/>
      <c r="F306" s="8"/>
      <c r="G306" s="8"/>
    </row>
    <row r="307" spans="1:7">
      <c r="B307" s="11"/>
      <c r="C307" s="11"/>
      <c r="D307" s="12"/>
      <c r="E307" s="12"/>
    </row>
    <row r="308" spans="1:7" s="68" customFormat="1" ht="15">
      <c r="A308" s="75"/>
      <c r="B308" s="162" t="s">
        <v>379</v>
      </c>
      <c r="C308" s="162"/>
      <c r="D308" s="76"/>
      <c r="E308" s="76"/>
      <c r="F308" s="77"/>
      <c r="G308" s="77"/>
    </row>
    <row r="309" spans="1:7">
      <c r="A309" s="127"/>
      <c r="B309" s="29"/>
      <c r="C309" s="142"/>
      <c r="D309" s="30"/>
      <c r="G309" s="15"/>
    </row>
    <row r="310" spans="1:7" s="27" customFormat="1" ht="15">
      <c r="A310" s="138" t="s">
        <v>63</v>
      </c>
      <c r="B310" s="24" t="s">
        <v>96</v>
      </c>
      <c r="C310" s="139"/>
      <c r="D310" s="25"/>
      <c r="E310" s="25"/>
      <c r="F310" s="26"/>
      <c r="G310" s="26"/>
    </row>
    <row r="311" spans="1:7">
      <c r="A311" s="127"/>
      <c r="B311" s="29"/>
      <c r="C311" s="142"/>
      <c r="D311" s="30"/>
      <c r="G311" s="15"/>
    </row>
    <row r="312" spans="1:7" ht="99.75">
      <c r="A312" s="127" t="s">
        <v>104</v>
      </c>
      <c r="B312" s="29" t="s">
        <v>136</v>
      </c>
      <c r="C312" s="142"/>
      <c r="D312" s="30"/>
      <c r="G312" s="15"/>
    </row>
    <row r="313" spans="1:7" ht="28.5">
      <c r="A313" s="127" t="s">
        <v>112</v>
      </c>
      <c r="B313" s="149" t="s">
        <v>277</v>
      </c>
      <c r="C313" s="149"/>
      <c r="D313" s="30" t="s">
        <v>107</v>
      </c>
      <c r="E313" s="13">
        <v>2</v>
      </c>
      <c r="G313" s="15">
        <f t="shared" ref="G313:G318" si="41">ROUND(E313*F313,2)</f>
        <v>0</v>
      </c>
    </row>
    <row r="314" spans="1:7">
      <c r="A314" s="127" t="s">
        <v>113</v>
      </c>
      <c r="B314" s="149" t="s">
        <v>400</v>
      </c>
      <c r="C314" s="149"/>
      <c r="D314" s="30" t="s">
        <v>107</v>
      </c>
      <c r="E314" s="13">
        <v>1</v>
      </c>
      <c r="G314" s="15">
        <f t="shared" si="41"/>
        <v>0</v>
      </c>
    </row>
    <row r="315" spans="1:7">
      <c r="A315" s="127" t="s">
        <v>114</v>
      </c>
      <c r="B315" s="29" t="s">
        <v>161</v>
      </c>
      <c r="C315" s="142"/>
      <c r="D315" s="30" t="s">
        <v>107</v>
      </c>
      <c r="E315" s="13">
        <v>1</v>
      </c>
      <c r="G315" s="15">
        <f t="shared" si="41"/>
        <v>0</v>
      </c>
    </row>
    <row r="316" spans="1:7" s="130" customFormat="1">
      <c r="A316" s="127" t="s">
        <v>115</v>
      </c>
      <c r="B316" s="142" t="s">
        <v>290</v>
      </c>
      <c r="C316" s="142"/>
      <c r="D316" s="143" t="s">
        <v>107</v>
      </c>
      <c r="E316" s="129">
        <v>1</v>
      </c>
      <c r="F316" s="129"/>
      <c r="G316" s="131">
        <f t="shared" si="41"/>
        <v>0</v>
      </c>
    </row>
    <row r="317" spans="1:7">
      <c r="A317" s="127" t="s">
        <v>156</v>
      </c>
      <c r="B317" s="64" t="s">
        <v>168</v>
      </c>
      <c r="C317" s="149"/>
      <c r="D317" s="30" t="s">
        <v>107</v>
      </c>
      <c r="E317" s="13">
        <v>16</v>
      </c>
      <c r="G317" s="15">
        <f t="shared" si="41"/>
        <v>0</v>
      </c>
    </row>
    <row r="318" spans="1:7" s="130" customFormat="1">
      <c r="A318" s="150" t="s">
        <v>157</v>
      </c>
      <c r="B318" s="142" t="s">
        <v>396</v>
      </c>
      <c r="C318" s="142"/>
      <c r="D318" s="143" t="s">
        <v>107</v>
      </c>
      <c r="E318" s="129">
        <v>6</v>
      </c>
      <c r="F318" s="129"/>
      <c r="G318" s="131">
        <f t="shared" si="41"/>
        <v>0</v>
      </c>
    </row>
    <row r="319" spans="1:7" ht="114" customHeight="1">
      <c r="A319" s="127" t="s">
        <v>105</v>
      </c>
      <c r="B319" s="64" t="s">
        <v>397</v>
      </c>
      <c r="C319" s="149"/>
      <c r="D319" s="30" t="s">
        <v>107</v>
      </c>
      <c r="E319" s="13">
        <v>1</v>
      </c>
      <c r="G319" s="15">
        <f>ROUND(E319*F319,2)</f>
        <v>0</v>
      </c>
    </row>
    <row r="320" spans="1:7" s="22" customFormat="1" ht="15.75" thickBot="1">
      <c r="A320" s="18"/>
      <c r="B320" s="19" t="s">
        <v>97</v>
      </c>
      <c r="C320" s="134"/>
      <c r="D320" s="20"/>
      <c r="E320" s="20"/>
      <c r="F320" s="21"/>
      <c r="G320" s="21">
        <f>SUM(G312:G319)</f>
        <v>0</v>
      </c>
    </row>
    <row r="321" spans="1:7" ht="15" thickTop="1">
      <c r="B321" s="11"/>
      <c r="C321" s="11"/>
      <c r="D321" s="12"/>
      <c r="E321" s="12"/>
    </row>
    <row r="322" spans="1:7">
      <c r="B322" s="11"/>
      <c r="C322" s="11"/>
      <c r="D322" s="12"/>
      <c r="E322" s="12"/>
    </row>
    <row r="323" spans="1:7" s="130" customFormat="1">
      <c r="A323" s="138" t="s">
        <v>64</v>
      </c>
      <c r="B323" s="139" t="s">
        <v>279</v>
      </c>
      <c r="C323" s="139"/>
      <c r="D323" s="140"/>
      <c r="E323" s="140"/>
      <c r="F323" s="141"/>
      <c r="G323" s="141"/>
    </row>
    <row r="324" spans="1:7" s="130" customFormat="1">
      <c r="A324" s="127"/>
      <c r="B324" s="142"/>
      <c r="C324" s="142"/>
      <c r="D324" s="143"/>
      <c r="E324" s="129"/>
      <c r="F324" s="129"/>
      <c r="G324" s="131"/>
    </row>
    <row r="325" spans="1:7" s="130" customFormat="1" ht="158.25">
      <c r="A325" s="127" t="s">
        <v>118</v>
      </c>
      <c r="B325" s="142" t="s">
        <v>425</v>
      </c>
      <c r="C325" s="142"/>
      <c r="D325" s="143" t="s">
        <v>109</v>
      </c>
      <c r="E325" s="129">
        <v>1</v>
      </c>
      <c r="F325" s="129"/>
      <c r="G325" s="131">
        <f t="shared" ref="G325" si="42">ROUND(E325*F325,2)</f>
        <v>0</v>
      </c>
    </row>
    <row r="326" spans="1:7" s="130" customFormat="1" ht="15" thickBot="1">
      <c r="A326" s="133"/>
      <c r="B326" s="134" t="s">
        <v>280</v>
      </c>
      <c r="C326" s="134"/>
      <c r="D326" s="135"/>
      <c r="E326" s="135"/>
      <c r="F326" s="136"/>
      <c r="G326" s="136">
        <f>SUM(G325:G325)</f>
        <v>0</v>
      </c>
    </row>
    <row r="327" spans="1:7" s="130" customFormat="1" ht="15" thickTop="1">
      <c r="A327" s="127"/>
      <c r="B327" s="11"/>
      <c r="C327" s="11"/>
      <c r="D327" s="128"/>
      <c r="E327" s="128"/>
      <c r="F327" s="129"/>
      <c r="G327" s="129"/>
    </row>
    <row r="328" spans="1:7" s="130" customFormat="1">
      <c r="A328" s="127"/>
      <c r="B328" s="11"/>
      <c r="C328" s="11"/>
      <c r="D328" s="128"/>
      <c r="E328" s="128"/>
      <c r="F328" s="129"/>
      <c r="G328" s="129"/>
    </row>
    <row r="329" spans="1:7" s="27" customFormat="1" ht="15">
      <c r="A329" s="23" t="s">
        <v>65</v>
      </c>
      <c r="B329" s="139" t="s">
        <v>94</v>
      </c>
      <c r="C329" s="139"/>
      <c r="D329" s="25"/>
      <c r="E329" s="25"/>
      <c r="F329" s="26"/>
      <c r="G329" s="26"/>
    </row>
    <row r="330" spans="1:7">
      <c r="B330" s="29"/>
      <c r="C330" s="142"/>
      <c r="D330" s="30"/>
      <c r="G330" s="15"/>
    </row>
    <row r="331" spans="1:7">
      <c r="B331" s="29" t="s">
        <v>143</v>
      </c>
      <c r="C331" s="142"/>
      <c r="D331" s="30"/>
      <c r="G331" s="15"/>
    </row>
    <row r="332" spans="1:7" ht="57">
      <c r="A332" s="10" t="s">
        <v>117</v>
      </c>
      <c r="B332" s="29" t="s">
        <v>231</v>
      </c>
      <c r="C332" s="142"/>
      <c r="D332" s="30" t="s">
        <v>110</v>
      </c>
      <c r="E332" s="55">
        <v>300</v>
      </c>
      <c r="G332" s="15">
        <f>ROUND(E332*F332,2)</f>
        <v>0</v>
      </c>
    </row>
    <row r="333" spans="1:7" s="130" customFormat="1" ht="15.75">
      <c r="A333" s="127" t="s">
        <v>254</v>
      </c>
      <c r="B333" s="142" t="s">
        <v>407</v>
      </c>
      <c r="C333" s="142"/>
      <c r="D333" s="143" t="s">
        <v>110</v>
      </c>
      <c r="E333" s="147">
        <v>30</v>
      </c>
      <c r="F333" s="129"/>
      <c r="G333" s="131">
        <f>ROUND(E333*F333,2)</f>
        <v>0</v>
      </c>
    </row>
    <row r="334" spans="1:7" s="130" customFormat="1">
      <c r="A334" s="127" t="s">
        <v>380</v>
      </c>
      <c r="B334" s="142" t="s">
        <v>542</v>
      </c>
      <c r="C334" s="142"/>
      <c r="D334" s="143" t="s">
        <v>107</v>
      </c>
      <c r="E334" s="147">
        <v>1</v>
      </c>
      <c r="F334" s="129"/>
      <c r="G334" s="131">
        <f>ROUND(E334*F334,2)</f>
        <v>0</v>
      </c>
    </row>
    <row r="335" spans="1:7" s="130" customFormat="1">
      <c r="A335" s="127" t="s">
        <v>121</v>
      </c>
      <c r="B335" s="142" t="s">
        <v>278</v>
      </c>
      <c r="C335" s="149"/>
      <c r="D335" s="143"/>
      <c r="E335" s="129"/>
      <c r="F335" s="129"/>
      <c r="G335" s="131"/>
    </row>
    <row r="336" spans="1:7" s="130" customFormat="1" ht="28.5">
      <c r="A336" s="127" t="s">
        <v>263</v>
      </c>
      <c r="B336" s="149" t="s">
        <v>398</v>
      </c>
      <c r="C336" s="149"/>
      <c r="D336" s="143" t="s">
        <v>110</v>
      </c>
      <c r="E336" s="129">
        <v>200</v>
      </c>
      <c r="F336" s="129"/>
      <c r="G336" s="131">
        <f>ROUND(E336*F336,2)</f>
        <v>0</v>
      </c>
    </row>
    <row r="337" spans="1:7" s="130" customFormat="1" ht="28.5">
      <c r="A337" s="230" t="s">
        <v>122</v>
      </c>
      <c r="B337" s="231" t="s">
        <v>543</v>
      </c>
      <c r="C337" s="149"/>
      <c r="D337" s="143" t="s">
        <v>110</v>
      </c>
      <c r="E337" s="147">
        <v>5</v>
      </c>
      <c r="F337" s="129"/>
      <c r="G337" s="131">
        <f>ROUND(E337*F337,2)</f>
        <v>0</v>
      </c>
    </row>
    <row r="338" spans="1:7" s="130" customFormat="1" ht="28.5">
      <c r="A338" s="230" t="s">
        <v>123</v>
      </c>
      <c r="B338" s="231" t="s">
        <v>653</v>
      </c>
      <c r="C338" s="149"/>
      <c r="D338" s="143" t="s">
        <v>110</v>
      </c>
      <c r="E338" s="147">
        <v>5</v>
      </c>
      <c r="F338" s="129"/>
      <c r="G338" s="131">
        <f>ROUND(E338*F338,2)</f>
        <v>0</v>
      </c>
    </row>
    <row r="339" spans="1:7" ht="57">
      <c r="A339" s="65" t="s">
        <v>133</v>
      </c>
      <c r="B339" s="64" t="s">
        <v>169</v>
      </c>
      <c r="C339" s="148" t="s">
        <v>375</v>
      </c>
      <c r="D339" s="30"/>
      <c r="G339" s="15"/>
    </row>
    <row r="340" spans="1:7" s="130" customFormat="1" ht="42.75">
      <c r="A340" s="150" t="s">
        <v>654</v>
      </c>
      <c r="B340" s="149" t="s">
        <v>245</v>
      </c>
      <c r="C340" s="149"/>
      <c r="D340" s="143" t="s">
        <v>109</v>
      </c>
      <c r="E340" s="129">
        <v>8</v>
      </c>
      <c r="F340" s="129"/>
      <c r="G340" s="131">
        <f>ROUND(E340*F340,2)</f>
        <v>0</v>
      </c>
    </row>
    <row r="341" spans="1:7" s="130" customFormat="1">
      <c r="A341" s="150" t="s">
        <v>655</v>
      </c>
      <c r="B341" s="149" t="s">
        <v>246</v>
      </c>
      <c r="C341" s="149"/>
      <c r="D341" s="143" t="s">
        <v>109</v>
      </c>
      <c r="E341" s="129">
        <v>29</v>
      </c>
      <c r="F341" s="129"/>
      <c r="G341" s="131">
        <f>ROUND(E341*F341,2)</f>
        <v>0</v>
      </c>
    </row>
    <row r="342" spans="1:7" ht="71.25">
      <c r="A342" s="65" t="s">
        <v>270</v>
      </c>
      <c r="B342" s="64" t="s">
        <v>232</v>
      </c>
      <c r="C342" s="148" t="s">
        <v>375</v>
      </c>
      <c r="D342" s="30" t="s">
        <v>109</v>
      </c>
      <c r="E342" s="13">
        <v>1</v>
      </c>
      <c r="F342" s="129"/>
      <c r="G342" s="15">
        <f t="shared" ref="G342:G351" si="43">ROUND(E342*F342,2)</f>
        <v>0</v>
      </c>
    </row>
    <row r="343" spans="1:7" ht="71.25">
      <c r="A343" s="65" t="s">
        <v>271</v>
      </c>
      <c r="B343" s="64" t="s">
        <v>233</v>
      </c>
      <c r="C343" s="148" t="s">
        <v>375</v>
      </c>
      <c r="D343" s="30" t="s">
        <v>109</v>
      </c>
      <c r="E343" s="13">
        <v>1</v>
      </c>
      <c r="F343" s="129"/>
      <c r="G343" s="15">
        <f>ROUND(E343*F343,2)</f>
        <v>0</v>
      </c>
    </row>
    <row r="344" spans="1:7" ht="57">
      <c r="A344" s="65" t="s">
        <v>276</v>
      </c>
      <c r="B344" s="64" t="s">
        <v>234</v>
      </c>
      <c r="C344" s="148" t="s">
        <v>375</v>
      </c>
      <c r="D344" s="30"/>
      <c r="F344" s="129"/>
      <c r="G344" s="15"/>
    </row>
    <row r="345" spans="1:7">
      <c r="A345" s="65" t="s">
        <v>656</v>
      </c>
      <c r="B345" s="29" t="s">
        <v>399</v>
      </c>
      <c r="C345" s="142"/>
      <c r="D345" s="30" t="s">
        <v>109</v>
      </c>
      <c r="E345" s="13">
        <v>7</v>
      </c>
      <c r="F345" s="129"/>
      <c r="G345" s="15">
        <f t="shared" si="43"/>
        <v>0</v>
      </c>
    </row>
    <row r="346" spans="1:7" s="130" customFormat="1">
      <c r="A346" s="150" t="s">
        <v>657</v>
      </c>
      <c r="B346" s="142" t="s">
        <v>288</v>
      </c>
      <c r="C346" s="142"/>
      <c r="D346" s="143" t="s">
        <v>109</v>
      </c>
      <c r="E346" s="129">
        <v>1</v>
      </c>
      <c r="F346" s="129"/>
      <c r="G346" s="131">
        <f t="shared" ref="G346" si="44">ROUND(E346*F346,2)</f>
        <v>0</v>
      </c>
    </row>
    <row r="347" spans="1:7" ht="28.5">
      <c r="A347" s="65" t="s">
        <v>282</v>
      </c>
      <c r="B347" s="29" t="s">
        <v>594</v>
      </c>
      <c r="C347" s="142"/>
      <c r="D347" s="30" t="s">
        <v>109</v>
      </c>
      <c r="E347" s="13">
        <v>5</v>
      </c>
      <c r="F347" s="129"/>
      <c r="G347" s="15">
        <f t="shared" si="43"/>
        <v>0</v>
      </c>
    </row>
    <row r="348" spans="1:7" ht="71.25">
      <c r="A348" s="65" t="s">
        <v>403</v>
      </c>
      <c r="B348" s="149" t="s">
        <v>401</v>
      </c>
      <c r="C348" s="148" t="s">
        <v>371</v>
      </c>
      <c r="D348" s="30" t="s">
        <v>109</v>
      </c>
      <c r="E348" s="13">
        <v>1</v>
      </c>
      <c r="F348" s="129"/>
      <c r="G348" s="15">
        <f t="shared" si="43"/>
        <v>0</v>
      </c>
    </row>
    <row r="349" spans="1:7">
      <c r="A349" s="65" t="s">
        <v>405</v>
      </c>
      <c r="B349" s="29" t="s">
        <v>167</v>
      </c>
      <c r="C349" s="142"/>
      <c r="D349" s="30" t="s">
        <v>109</v>
      </c>
      <c r="E349" s="13">
        <v>1</v>
      </c>
      <c r="F349" s="129"/>
      <c r="G349" s="15">
        <f t="shared" si="43"/>
        <v>0</v>
      </c>
    </row>
    <row r="350" spans="1:7" s="130" customFormat="1">
      <c r="A350" s="150" t="s">
        <v>417</v>
      </c>
      <c r="B350" s="149" t="s">
        <v>402</v>
      </c>
      <c r="C350" s="149"/>
      <c r="D350" s="152" t="s">
        <v>109</v>
      </c>
      <c r="E350" s="147">
        <v>6</v>
      </c>
      <c r="F350" s="147"/>
      <c r="G350" s="131">
        <f t="shared" si="43"/>
        <v>0</v>
      </c>
    </row>
    <row r="351" spans="1:7" s="130" customFormat="1">
      <c r="A351" s="150" t="s">
        <v>658</v>
      </c>
      <c r="B351" s="142" t="s">
        <v>404</v>
      </c>
      <c r="C351" s="142"/>
      <c r="D351" s="143" t="s">
        <v>107</v>
      </c>
      <c r="E351" s="129">
        <v>1</v>
      </c>
      <c r="F351" s="129"/>
      <c r="G351" s="131">
        <f t="shared" si="43"/>
        <v>0</v>
      </c>
    </row>
    <row r="352" spans="1:7" s="22" customFormat="1" ht="15.75" thickBot="1">
      <c r="A352" s="18"/>
      <c r="B352" s="19" t="s">
        <v>95</v>
      </c>
      <c r="C352" s="134"/>
      <c r="D352" s="20"/>
      <c r="E352" s="20"/>
      <c r="F352" s="21"/>
      <c r="G352" s="21">
        <f>SUM(G331:G351)</f>
        <v>0</v>
      </c>
    </row>
    <row r="353" spans="1:7" ht="15" thickTop="1"/>
    <row r="355" spans="1:7" s="27" customFormat="1" ht="15">
      <c r="A355" s="23" t="s">
        <v>98</v>
      </c>
      <c r="B355" s="24" t="s">
        <v>99</v>
      </c>
      <c r="C355" s="139"/>
      <c r="D355" s="25"/>
      <c r="E355" s="25"/>
      <c r="F355" s="26"/>
      <c r="G355" s="26"/>
    </row>
    <row r="356" spans="1:7">
      <c r="B356" s="29"/>
      <c r="C356" s="142"/>
      <c r="D356" s="30"/>
      <c r="G356" s="15"/>
    </row>
    <row r="357" spans="1:7" ht="28.5">
      <c r="A357" s="10" t="s">
        <v>116</v>
      </c>
      <c r="B357" s="64" t="s">
        <v>162</v>
      </c>
      <c r="C357" s="149"/>
      <c r="D357" s="30"/>
      <c r="G357" s="15"/>
    </row>
    <row r="358" spans="1:7" ht="72">
      <c r="A358" s="65" t="s">
        <v>166</v>
      </c>
      <c r="B358" s="149" t="s">
        <v>544</v>
      </c>
      <c r="C358" s="148" t="s">
        <v>375</v>
      </c>
      <c r="D358" s="30" t="s">
        <v>109</v>
      </c>
      <c r="E358" s="13">
        <v>1</v>
      </c>
      <c r="G358" s="15">
        <f>ROUND(E358*F358,2)</f>
        <v>0</v>
      </c>
    </row>
    <row r="359" spans="1:7" ht="86.25">
      <c r="A359" s="150" t="s">
        <v>165</v>
      </c>
      <c r="B359" s="149" t="s">
        <v>252</v>
      </c>
      <c r="C359" s="148" t="s">
        <v>375</v>
      </c>
      <c r="D359" s="143" t="s">
        <v>109</v>
      </c>
      <c r="E359" s="129">
        <v>2</v>
      </c>
      <c r="F359" s="129"/>
      <c r="G359" s="131">
        <f>ROUND(E359*F359,2)</f>
        <v>0</v>
      </c>
    </row>
    <row r="360" spans="1:7" s="137" customFormat="1" ht="85.5">
      <c r="A360" s="150" t="s">
        <v>163</v>
      </c>
      <c r="B360" s="149" t="s">
        <v>235</v>
      </c>
      <c r="C360" s="148" t="s">
        <v>375</v>
      </c>
      <c r="D360" s="143" t="s">
        <v>109</v>
      </c>
      <c r="E360" s="129">
        <v>1</v>
      </c>
      <c r="F360" s="129"/>
      <c r="G360" s="131">
        <f>ROUND(E360*F360,2)</f>
        <v>0</v>
      </c>
    </row>
    <row r="361" spans="1:7" s="22" customFormat="1" ht="15.75" thickBot="1">
      <c r="A361" s="18"/>
      <c r="B361" s="19" t="s">
        <v>100</v>
      </c>
      <c r="C361" s="134"/>
      <c r="D361" s="20"/>
      <c r="E361" s="20"/>
      <c r="F361" s="21"/>
      <c r="G361" s="21">
        <f>SUM(G357:G360)</f>
        <v>0</v>
      </c>
    </row>
    <row r="362" spans="1:7" ht="15" thickTop="1"/>
    <row r="363" spans="1:7">
      <c r="G363" s="14"/>
    </row>
    <row r="364" spans="1:7" s="27" customFormat="1" ht="15">
      <c r="A364" s="23" t="s">
        <v>144</v>
      </c>
      <c r="B364" s="24" t="s">
        <v>145</v>
      </c>
      <c r="C364" s="139"/>
      <c r="D364" s="25"/>
      <c r="E364" s="26"/>
      <c r="F364" s="26"/>
    </row>
    <row r="365" spans="1:7">
      <c r="B365" s="29"/>
      <c r="C365" s="142"/>
      <c r="F365" s="15"/>
      <c r="G365" s="14"/>
    </row>
    <row r="366" spans="1:7" ht="15.75">
      <c r="A366" s="10" t="s">
        <v>127</v>
      </c>
      <c r="B366" s="29" t="s">
        <v>8</v>
      </c>
      <c r="C366" s="142"/>
      <c r="D366" s="30" t="s">
        <v>110</v>
      </c>
      <c r="E366" s="13">
        <v>30</v>
      </c>
      <c r="G366" s="15">
        <f>ROUND(E366*F366,2)</f>
        <v>0</v>
      </c>
    </row>
    <row r="367" spans="1:7" ht="15.75">
      <c r="A367" s="10" t="s">
        <v>128</v>
      </c>
      <c r="B367" s="29" t="s">
        <v>9</v>
      </c>
      <c r="C367" s="142"/>
      <c r="D367" s="30" t="s">
        <v>110</v>
      </c>
      <c r="E367" s="13">
        <v>30</v>
      </c>
      <c r="G367" s="15">
        <f>ROUND(E367*F367,2)</f>
        <v>0</v>
      </c>
    </row>
    <row r="368" spans="1:7" s="130" customFormat="1" ht="57">
      <c r="A368" s="127" t="s">
        <v>129</v>
      </c>
      <c r="B368" s="142" t="s">
        <v>381</v>
      </c>
      <c r="C368" s="142"/>
      <c r="D368" s="143" t="s">
        <v>107</v>
      </c>
      <c r="E368" s="129">
        <v>1</v>
      </c>
      <c r="F368" s="129"/>
      <c r="G368" s="131">
        <f t="shared" ref="G368" si="45">ROUND(E368*F368,2)</f>
        <v>0</v>
      </c>
    </row>
    <row r="369" spans="1:7" s="22" customFormat="1" ht="15.75" thickBot="1">
      <c r="A369" s="18"/>
      <c r="B369" s="19" t="s">
        <v>10</v>
      </c>
      <c r="C369" s="134"/>
      <c r="D369" s="20"/>
      <c r="E369" s="20"/>
      <c r="F369" s="21"/>
      <c r="G369" s="21">
        <f>SUM(G366:G368)</f>
        <v>0</v>
      </c>
    </row>
    <row r="370" spans="1:7" s="22" customFormat="1" ht="15.75" thickTop="1">
      <c r="A370" s="70"/>
      <c r="B370" s="24"/>
      <c r="C370" s="139"/>
      <c r="D370" s="71"/>
      <c r="E370" s="71"/>
      <c r="F370" s="72"/>
      <c r="G370" s="72"/>
    </row>
    <row r="372" spans="1:7" s="27" customFormat="1" ht="15">
      <c r="A372" s="23" t="s">
        <v>281</v>
      </c>
      <c r="B372" s="24" t="s">
        <v>101</v>
      </c>
      <c r="C372" s="139"/>
      <c r="D372" s="25"/>
      <c r="E372" s="25"/>
      <c r="F372" s="26"/>
      <c r="G372" s="26"/>
    </row>
    <row r="373" spans="1:7">
      <c r="B373" s="29"/>
      <c r="C373" s="142"/>
      <c r="D373" s="30"/>
      <c r="G373" s="15"/>
    </row>
    <row r="374" spans="1:7" ht="71.25">
      <c r="A374" s="10" t="s">
        <v>131</v>
      </c>
      <c r="B374" s="29" t="s">
        <v>137</v>
      </c>
      <c r="C374" s="142"/>
      <c r="D374" s="30" t="s">
        <v>107</v>
      </c>
      <c r="E374" s="13">
        <v>1</v>
      </c>
      <c r="G374" s="15">
        <f>ROUND(E374*F374,2)</f>
        <v>0</v>
      </c>
    </row>
    <row r="375" spans="1:7" s="22" customFormat="1" ht="15.75" thickBot="1">
      <c r="A375" s="18"/>
      <c r="B375" s="19" t="s">
        <v>102</v>
      </c>
      <c r="C375" s="134"/>
      <c r="D375" s="20"/>
      <c r="E375" s="20"/>
      <c r="F375" s="21"/>
      <c r="G375" s="21">
        <f>SUM(G373:G374)</f>
        <v>0</v>
      </c>
    </row>
    <row r="376" spans="1:7" ht="15" thickTop="1"/>
  </sheetData>
  <phoneticPr fontId="6" type="noConversion"/>
  <pageMargins left="0.51181102362204722" right="0.39370078740157483" top="0.51181102362204722" bottom="0.51181102362204722" header="0.27559055118110237" footer="0.27559055118110237"/>
  <pageSetup paperSize="9" scale="57" fitToHeight="19" orientation="portrait" r:id="rId1"/>
  <headerFooter alignWithMargins="0">
    <oddFooter>&amp;L&amp;8&amp;A&amp;R&amp;8&amp;P / &amp;N</oddFooter>
  </headerFooter>
  <rowBreaks count="1" manualBreakCount="1">
    <brk id="844"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workbookViewId="0"/>
  </sheetViews>
  <sheetFormatPr defaultRowHeight="14.25"/>
  <cols>
    <col min="1" max="1" width="7.796875" customWidth="1"/>
    <col min="2" max="2" width="65.69921875" customWidth="1"/>
  </cols>
  <sheetData>
    <row r="1" spans="1:2">
      <c r="A1" s="2" t="s">
        <v>18</v>
      </c>
      <c r="B1" s="3" t="str">
        <f>'Naslovna stran'!C24</f>
        <v>Nepremičnine Celje d.o.o.</v>
      </c>
    </row>
    <row r="2" spans="1:2">
      <c r="A2" s="2" t="s">
        <v>215</v>
      </c>
      <c r="B2" s="3" t="str">
        <f>'Naslovna stran'!C27</f>
        <v>Prenova praznega stanovanja št. 19 na naslovu Na okopih 2d v Celju</v>
      </c>
    </row>
    <row r="3" spans="1:2">
      <c r="A3" s="237"/>
      <c r="B3" s="237" t="s">
        <v>614</v>
      </c>
    </row>
    <row r="4" spans="1:2">
      <c r="A4" s="237"/>
    </row>
    <row r="5" spans="1:2">
      <c r="A5" s="238" t="s">
        <v>488</v>
      </c>
      <c r="B5" s="239" t="s">
        <v>473</v>
      </c>
    </row>
    <row r="6" spans="1:2">
      <c r="A6" s="243" t="s">
        <v>495</v>
      </c>
      <c r="B6" s="240" t="s">
        <v>615</v>
      </c>
    </row>
    <row r="7" spans="1:2">
      <c r="B7" s="241" t="s">
        <v>616</v>
      </c>
    </row>
    <row r="8" spans="1:2">
      <c r="B8" s="241"/>
    </row>
    <row r="9" spans="1:2">
      <c r="B9" s="241" t="s">
        <v>617</v>
      </c>
    </row>
    <row r="22" spans="2:2" ht="25.5">
      <c r="B22" s="242" t="s">
        <v>618</v>
      </c>
    </row>
    <row r="36" spans="2:2" ht="25.5">
      <c r="B36" s="242" t="s">
        <v>619</v>
      </c>
    </row>
  </sheetData>
  <pageMargins left="0.70866141732283472" right="0.70866141732283472" top="0.74803149606299213" bottom="0.74803149606299213" header="0.31496062992125984" footer="0.31496062992125984"/>
  <pageSetup paperSize="9" scale="95" orientation="portrait" r:id="rId1"/>
  <headerFooter>
    <oddFooter>&amp;L&amp;8&amp;A&amp;R&amp;8&amp;P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vt:i4>
      </vt:variant>
    </vt:vector>
  </HeadingPairs>
  <TitlesOfParts>
    <vt:vector size="6" baseType="lpstr">
      <vt:lpstr>Naslovna stran</vt:lpstr>
      <vt:lpstr>Splošne zahteve - sklop 3</vt:lpstr>
      <vt:lpstr>Popis del Na okopih 2d 19</vt:lpstr>
      <vt:lpstr>Dodatna pojasnila - okno</vt:lpstr>
      <vt:lpstr>'Popis del Na okopih 2d 19'!Tiskanje_naslovov</vt:lpstr>
      <vt:lpstr>'Splošne zahteve - sklop 3'!Tiskanje_naslovov</vt:lpstr>
    </vt:vector>
  </TitlesOfParts>
  <Company>NEPREMIČNINE CELJE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 okopih 2d 19</dc:title>
  <dc:subject>prenova stanovanja</dc:subject>
  <dc:creator>Andrej Dimec</dc:creator>
  <cp:lastModifiedBy>Marko LukaČ</cp:lastModifiedBy>
  <cp:lastPrinted>2017-08-25T05:43:56Z</cp:lastPrinted>
  <dcterms:created xsi:type="dcterms:W3CDTF">2014-01-20T13:21:08Z</dcterms:created>
  <dcterms:modified xsi:type="dcterms:W3CDTF">2017-08-25T05:44:15Z</dcterms:modified>
</cp:coreProperties>
</file>