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H:\STANOVANJA\K\Kraigherjeva 28\Kraigherjeva 28 3 Čeh\prenova kopalnice 2017\a popisi\03 za razpis\"/>
    </mc:Choice>
  </mc:AlternateContent>
  <bookViews>
    <workbookView xWindow="0" yWindow="0" windowWidth="15360" windowHeight="7530"/>
  </bookViews>
  <sheets>
    <sheet name="Naslovna stran" sheetId="9" r:id="rId1"/>
    <sheet name="Splošne zahteve - sklop 4" sheetId="15" r:id="rId2"/>
    <sheet name="Popis del Kraigherjeva 28 3" sheetId="14" r:id="rId3"/>
    <sheet name="Popis del Kraigherjeva 28 4" sheetId="12" r:id="rId4"/>
    <sheet name="Popis del Kraigherjeva 28 18" sheetId="13" r:id="rId5"/>
  </sheets>
  <externalReferences>
    <externalReference r:id="rId6"/>
  </externalReferences>
  <definedNames>
    <definedName name="CENA">'[1]specifikacija 22 2012'!$D$1:$D$65536</definedName>
    <definedName name="Excel_BuiltIn_Print_Area_1" localSheetId="4">#REF!</definedName>
    <definedName name="Excel_BuiltIn_Print_Area_1" localSheetId="2">#REF!</definedName>
    <definedName name="Excel_BuiltIn_Print_Area_1" localSheetId="3">#REF!</definedName>
    <definedName name="Excel_BuiltIn_Print_Area_1" localSheetId="1">#REF!</definedName>
    <definedName name="Excel_BuiltIn_Print_Area_1">#REF!</definedName>
    <definedName name="Excel_BuiltIn_Print_Area_3_1" localSheetId="4">#REF!</definedName>
    <definedName name="Excel_BuiltIn_Print_Area_3_1" localSheetId="2">#REF!</definedName>
    <definedName name="Excel_BuiltIn_Print_Area_3_1" localSheetId="3">#REF!</definedName>
    <definedName name="Excel_BuiltIn_Print_Area_3_1" localSheetId="1">#REF!</definedName>
    <definedName name="Excel_BuiltIn_Print_Area_3_1">#REF!</definedName>
    <definedName name="Excel_BuiltIn_Print_Area_3_1_1" localSheetId="4">#REF!</definedName>
    <definedName name="Excel_BuiltIn_Print_Area_3_1_1" localSheetId="2">#REF!</definedName>
    <definedName name="Excel_BuiltIn_Print_Area_3_1_1" localSheetId="3">#REF!</definedName>
    <definedName name="Excel_BuiltIn_Print_Area_3_1_1" localSheetId="1">#REF!</definedName>
    <definedName name="Excel_BuiltIn_Print_Area_3_1_1">#REF!</definedName>
    <definedName name="Excel_BuiltIn_Print_Area_3_1_1_1" localSheetId="4">#REF!</definedName>
    <definedName name="Excel_BuiltIn_Print_Area_3_1_1_1" localSheetId="2">#REF!</definedName>
    <definedName name="Excel_BuiltIn_Print_Area_3_1_1_1" localSheetId="3">#REF!</definedName>
    <definedName name="Excel_BuiltIn_Print_Area_3_1_1_1" localSheetId="1">#REF!</definedName>
    <definedName name="Excel_BuiltIn_Print_Area_3_1_1_1">#REF!</definedName>
    <definedName name="Excel_BuiltIn_Print_Area_4" localSheetId="4">#REF!</definedName>
    <definedName name="Excel_BuiltIn_Print_Area_4" localSheetId="2">#REF!</definedName>
    <definedName name="Excel_BuiltIn_Print_Area_4" localSheetId="3">#REF!</definedName>
    <definedName name="Excel_BuiltIn_Print_Area_4" localSheetId="1">#REF!</definedName>
    <definedName name="Excel_BuiltIn_Print_Area_4">#REF!</definedName>
    <definedName name="Excel_BuiltIn_Print_Area_5" localSheetId="4">#REF!</definedName>
    <definedName name="Excel_BuiltIn_Print_Area_5" localSheetId="2">#REF!</definedName>
    <definedName name="Excel_BuiltIn_Print_Area_5" localSheetId="3">#REF!</definedName>
    <definedName name="Excel_BuiltIn_Print_Area_5" localSheetId="1">#REF!</definedName>
    <definedName name="Excel_BuiltIn_Print_Area_5">#REF!</definedName>
    <definedName name="KOLIC">'[1]specifikacija 22 2012'!$C$1:$C$65536</definedName>
    <definedName name="novo" localSheetId="2">#REF!</definedName>
    <definedName name="novo" localSheetId="1">#REF!</definedName>
    <definedName name="novo">#REF!</definedName>
    <definedName name="_xlnm.Print_Titles" localSheetId="4">'Popis del Kraigherjeva 28 18'!$1:$6</definedName>
    <definedName name="_xlnm.Print_Titles" localSheetId="2">'Popis del Kraigherjeva 28 3'!$1:$6</definedName>
    <definedName name="_xlnm.Print_Titles" localSheetId="3">'Popis del Kraigherjeva 28 4'!$1:$6</definedName>
    <definedName name="_xlnm.Print_Titles" localSheetId="1">'Splošne zahteve - sklop 4'!$1:$4</definedName>
  </definedNames>
  <calcPr calcId="162913"/>
</workbook>
</file>

<file path=xl/calcChain.xml><?xml version="1.0" encoding="utf-8"?>
<calcChain xmlns="http://schemas.openxmlformats.org/spreadsheetml/2006/main">
  <c r="D152" i="9" l="1"/>
  <c r="D149" i="9"/>
  <c r="D145" i="9"/>
  <c r="D143" i="9"/>
  <c r="D135" i="9"/>
  <c r="D127" i="9"/>
  <c r="D120" i="9"/>
  <c r="D116" i="9"/>
  <c r="D110" i="9"/>
  <c r="D108" i="9"/>
  <c r="D100" i="9"/>
  <c r="D92" i="9"/>
  <c r="D84" i="9"/>
  <c r="D74" i="9"/>
  <c r="D72" i="9"/>
  <c r="D64" i="9"/>
  <c r="D56" i="9"/>
  <c r="D47" i="9"/>
  <c r="D53" i="9" l="1"/>
  <c r="G81" i="14"/>
  <c r="G82" i="14" l="1"/>
  <c r="D52" i="9" s="1"/>
  <c r="G25" i="14"/>
  <c r="G26" i="14" s="1"/>
  <c r="G75" i="14"/>
  <c r="G74" i="14"/>
  <c r="G76" i="14" l="1"/>
  <c r="D51" i="9" s="1"/>
  <c r="G223" i="14" l="1"/>
  <c r="G205" i="14"/>
  <c r="G204" i="14"/>
  <c r="G207" i="14"/>
  <c r="G206" i="14"/>
  <c r="G192" i="13"/>
  <c r="G191" i="13"/>
  <c r="G203" i="12"/>
  <c r="G202" i="12"/>
  <c r="G148" i="14"/>
  <c r="G18" i="14" l="1"/>
  <c r="G35" i="14" l="1"/>
  <c r="G208" i="13" l="1"/>
  <c r="G190" i="13"/>
  <c r="G189" i="13"/>
  <c r="G142" i="13"/>
  <c r="G219" i="12" l="1"/>
  <c r="G200" i="12"/>
  <c r="G201" i="12"/>
  <c r="G154" i="12" l="1"/>
  <c r="G136" i="12"/>
  <c r="G100" i="12" l="1"/>
  <c r="G65" i="12" l="1"/>
  <c r="G64" i="12"/>
  <c r="B3" i="15" l="1"/>
  <c r="B2" i="15"/>
  <c r="G229" i="14" l="1"/>
  <c r="G230" i="14" s="1"/>
  <c r="D71" i="9" s="1"/>
  <c r="G222" i="14"/>
  <c r="G221" i="14"/>
  <c r="G215" i="14"/>
  <c r="G214" i="14"/>
  <c r="G203" i="14"/>
  <c r="G202" i="14"/>
  <c r="G201" i="14"/>
  <c r="G200" i="14"/>
  <c r="G193" i="14"/>
  <c r="G192" i="14"/>
  <c r="G191" i="14"/>
  <c r="G180" i="14"/>
  <c r="G181" i="14" s="1"/>
  <c r="D63" i="9" s="1"/>
  <c r="G174" i="14"/>
  <c r="G173" i="14"/>
  <c r="G172" i="14"/>
  <c r="G171" i="14"/>
  <c r="G170" i="14"/>
  <c r="G169" i="14"/>
  <c r="G168" i="14"/>
  <c r="G167" i="14"/>
  <c r="G160" i="14"/>
  <c r="G159" i="14"/>
  <c r="G158" i="14"/>
  <c r="G157" i="14"/>
  <c r="G151" i="14"/>
  <c r="G150" i="14"/>
  <c r="G149" i="14"/>
  <c r="G147" i="14"/>
  <c r="G146" i="14"/>
  <c r="G145" i="14"/>
  <c r="G144" i="14"/>
  <c r="G142" i="14"/>
  <c r="G141" i="14"/>
  <c r="G140" i="14"/>
  <c r="G134" i="14"/>
  <c r="G133" i="14"/>
  <c r="G132" i="14"/>
  <c r="G131" i="14"/>
  <c r="G130" i="14"/>
  <c r="G129" i="14"/>
  <c r="G128" i="14"/>
  <c r="G127" i="14"/>
  <c r="G126" i="14"/>
  <c r="G125" i="14"/>
  <c r="G124" i="14"/>
  <c r="G113" i="14"/>
  <c r="G112" i="14"/>
  <c r="G111" i="14"/>
  <c r="G105" i="14"/>
  <c r="G103" i="14"/>
  <c r="G102" i="14"/>
  <c r="G101" i="14"/>
  <c r="G98" i="14"/>
  <c r="G97" i="14"/>
  <c r="G96" i="14"/>
  <c r="G88" i="14"/>
  <c r="G89" i="14" s="1"/>
  <c r="G67" i="14"/>
  <c r="G66" i="14"/>
  <c r="G64" i="14"/>
  <c r="G63" i="14"/>
  <c r="G55" i="14"/>
  <c r="G54" i="14"/>
  <c r="G53" i="14"/>
  <c r="G52" i="14"/>
  <c r="G51" i="14"/>
  <c r="G44" i="14"/>
  <c r="G45" i="14" s="1"/>
  <c r="D45" i="9" s="1"/>
  <c r="G38" i="14"/>
  <c r="G37" i="14"/>
  <c r="G36" i="14"/>
  <c r="G34" i="14"/>
  <c r="G32" i="14"/>
  <c r="G24" i="14"/>
  <c r="G23" i="14"/>
  <c r="G22" i="14"/>
  <c r="G21" i="14"/>
  <c r="G20" i="14"/>
  <c r="G17" i="14"/>
  <c r="G15" i="14"/>
  <c r="G14" i="14"/>
  <c r="G13" i="14"/>
  <c r="G12" i="14"/>
  <c r="G33" i="14"/>
  <c r="B3" i="14"/>
  <c r="B2" i="14"/>
  <c r="B1" i="14"/>
  <c r="G208" i="14" l="1"/>
  <c r="G39" i="14"/>
  <c r="D44" i="9" s="1"/>
  <c r="D43" i="9"/>
  <c r="G114" i="14"/>
  <c r="D55" i="9" s="1"/>
  <c r="G224" i="14"/>
  <c r="D70" i="9" s="1"/>
  <c r="G152" i="14"/>
  <c r="D60" i="9" s="1"/>
  <c r="G135" i="14"/>
  <c r="D59" i="9" s="1"/>
  <c r="G216" i="14"/>
  <c r="D69" i="9" s="1"/>
  <c r="G56" i="14"/>
  <c r="D46" i="9" s="1"/>
  <c r="G68" i="14"/>
  <c r="D50" i="9" s="1"/>
  <c r="G161" i="14"/>
  <c r="D61" i="9" s="1"/>
  <c r="G175" i="14"/>
  <c r="D62" i="9" s="1"/>
  <c r="D68" i="9"/>
  <c r="G194" i="14"/>
  <c r="D67" i="9" s="1"/>
  <c r="G100" i="14"/>
  <c r="G106" i="14" s="1"/>
  <c r="G168" i="12"/>
  <c r="G157" i="13"/>
  <c r="D54" i="9" l="1"/>
  <c r="G144" i="13"/>
  <c r="G143" i="13"/>
  <c r="G35" i="13"/>
  <c r="G34" i="13"/>
  <c r="G65" i="13"/>
  <c r="G53" i="13" l="1"/>
  <c r="G36" i="13"/>
  <c r="G20" i="13" l="1"/>
  <c r="G15" i="13"/>
  <c r="G12" i="13" l="1"/>
  <c r="G211" i="12"/>
  <c r="G210" i="12"/>
  <c r="G199" i="12"/>
  <c r="G198" i="12"/>
  <c r="G197" i="12"/>
  <c r="G196" i="12"/>
  <c r="G189" i="12"/>
  <c r="G188" i="12"/>
  <c r="G187" i="12"/>
  <c r="G190" i="12" s="1"/>
  <c r="G176" i="12"/>
  <c r="G170" i="12"/>
  <c r="G169" i="12"/>
  <c r="G167" i="12"/>
  <c r="G166" i="12"/>
  <c r="G165" i="12"/>
  <c r="G164" i="12"/>
  <c r="G163" i="12"/>
  <c r="G156" i="12"/>
  <c r="G155" i="12"/>
  <c r="G153" i="12"/>
  <c r="G147" i="12"/>
  <c r="G146" i="12"/>
  <c r="G145" i="12"/>
  <c r="G144" i="12"/>
  <c r="G143" i="12"/>
  <c r="G142" i="12"/>
  <c r="G141" i="12"/>
  <c r="G140" i="12"/>
  <c r="G138" i="12"/>
  <c r="G137" i="12"/>
  <c r="G130" i="12"/>
  <c r="G129" i="12"/>
  <c r="G128" i="12"/>
  <c r="G127" i="12"/>
  <c r="G126" i="12"/>
  <c r="G125" i="12"/>
  <c r="G124" i="12"/>
  <c r="G123" i="12"/>
  <c r="G122" i="12"/>
  <c r="G121" i="12"/>
  <c r="G120" i="12"/>
  <c r="G119" i="12"/>
  <c r="G99" i="12"/>
  <c r="G101" i="12" s="1"/>
  <c r="G200" i="13"/>
  <c r="G199" i="13"/>
  <c r="G165" i="13"/>
  <c r="G153" i="13"/>
  <c r="G204" i="12" l="1"/>
  <c r="G171" i="12"/>
  <c r="G148" i="12"/>
  <c r="G133" i="13" l="1"/>
  <c r="G14" i="12" l="1"/>
  <c r="G86" i="12"/>
  <c r="G85" i="12"/>
  <c r="G75" i="12"/>
  <c r="G84" i="12"/>
  <c r="G83" i="12" l="1"/>
  <c r="G13" i="12" l="1"/>
  <c r="G159" i="13" l="1"/>
  <c r="G158" i="13"/>
  <c r="G156" i="13"/>
  <c r="G155" i="13"/>
  <c r="G154" i="13"/>
  <c r="G152" i="13"/>
  <c r="G126" i="13"/>
  <c r="G125" i="13"/>
  <c r="G118" i="13"/>
  <c r="G117" i="13"/>
  <c r="G114" i="13"/>
  <c r="G108" i="13"/>
  <c r="G160" i="13" l="1"/>
  <c r="D133" i="9" s="1"/>
  <c r="G31" i="13"/>
  <c r="G23" i="13"/>
  <c r="G19" i="13"/>
  <c r="G26" i="12"/>
  <c r="G32" i="13" l="1"/>
  <c r="D98" i="9"/>
  <c r="G90" i="12"/>
  <c r="G91" i="12"/>
  <c r="G89" i="12"/>
  <c r="G88" i="12" l="1"/>
  <c r="G15" i="12" l="1"/>
  <c r="G62" i="13" l="1"/>
  <c r="G51" i="13"/>
  <c r="G50" i="13"/>
  <c r="G17" i="13"/>
  <c r="G13" i="13"/>
  <c r="G214" i="13"/>
  <c r="G215" i="13" s="1"/>
  <c r="D142" i="9" s="1"/>
  <c r="G207" i="13"/>
  <c r="G206" i="13"/>
  <c r="G201" i="13"/>
  <c r="D140" i="9" s="1"/>
  <c r="G188" i="13"/>
  <c r="G187" i="13"/>
  <c r="G186" i="13"/>
  <c r="G185" i="13"/>
  <c r="G178" i="13"/>
  <c r="G177" i="13"/>
  <c r="G176" i="13"/>
  <c r="G166" i="13"/>
  <c r="D134" i="9" s="1"/>
  <c r="G145" i="13"/>
  <c r="G141" i="13"/>
  <c r="G135" i="13"/>
  <c r="G134" i="13"/>
  <c r="G132" i="13"/>
  <c r="G131" i="13"/>
  <c r="G130" i="13"/>
  <c r="G129" i="13"/>
  <c r="G127" i="13"/>
  <c r="G119" i="13"/>
  <c r="G116" i="13"/>
  <c r="G115" i="13"/>
  <c r="G113" i="13"/>
  <c r="G112" i="13"/>
  <c r="G111" i="13"/>
  <c r="G110" i="13"/>
  <c r="G109" i="13"/>
  <c r="G97" i="13"/>
  <c r="G96" i="13"/>
  <c r="G95" i="13"/>
  <c r="G89" i="13"/>
  <c r="G87" i="13"/>
  <c r="G86" i="13"/>
  <c r="G85" i="13"/>
  <c r="G82" i="13"/>
  <c r="G81" i="13"/>
  <c r="G80" i="13"/>
  <c r="G72" i="13"/>
  <c r="G73" i="13" s="1"/>
  <c r="D124" i="9" s="1"/>
  <c r="G64" i="13"/>
  <c r="G61" i="13"/>
  <c r="G52" i="13"/>
  <c r="G49" i="13"/>
  <c r="G42" i="13"/>
  <c r="G43" i="13" s="1"/>
  <c r="D118" i="9" s="1"/>
  <c r="G33" i="13"/>
  <c r="G37" i="13" s="1"/>
  <c r="G24" i="13"/>
  <c r="G22" i="13"/>
  <c r="G21" i="13"/>
  <c r="G14" i="13"/>
  <c r="B3" i="13"/>
  <c r="B2" i="13"/>
  <c r="B1" i="13"/>
  <c r="G193" i="13" l="1"/>
  <c r="D139" i="9" s="1"/>
  <c r="G209" i="13"/>
  <c r="G146" i="13"/>
  <c r="D132" i="9" s="1"/>
  <c r="G25" i="13"/>
  <c r="G54" i="13"/>
  <c r="D119" i="9" s="1"/>
  <c r="G179" i="13"/>
  <c r="D138" i="9" s="1"/>
  <c r="G136" i="13"/>
  <c r="D131" i="9" s="1"/>
  <c r="D117" i="9"/>
  <c r="G66" i="13"/>
  <c r="D123" i="9" s="1"/>
  <c r="D141" i="9"/>
  <c r="G120" i="13"/>
  <c r="D130" i="9" s="1"/>
  <c r="G98" i="13"/>
  <c r="D126" i="9" s="1"/>
  <c r="G84" i="13"/>
  <c r="G90" i="13" s="1"/>
  <c r="D125" i="9" l="1"/>
  <c r="G54" i="12"/>
  <c r="G37" i="12" l="1"/>
  <c r="G22" i="12"/>
  <c r="D90" i="9" l="1"/>
  <c r="G18" i="12" l="1"/>
  <c r="G20" i="12" l="1"/>
  <c r="G62" i="12" l="1"/>
  <c r="G23" i="12" l="1"/>
  <c r="G24" i="12" l="1"/>
  <c r="G106" i="12" l="1"/>
  <c r="G76" i="12" l="1"/>
  <c r="G36" i="12" l="1"/>
  <c r="G34" i="12"/>
  <c r="G35" i="12" l="1"/>
  <c r="G38" i="12" s="1"/>
  <c r="G50" i="12" l="1"/>
  <c r="G67" i="12" l="1"/>
  <c r="G218" i="12" l="1"/>
  <c r="G217" i="12"/>
  <c r="G220" i="12" s="1"/>
  <c r="G212" i="12"/>
  <c r="D106" i="9" l="1"/>
  <c r="G25" i="12" l="1"/>
  <c r="G225" i="12" l="1"/>
  <c r="G226" i="12" s="1"/>
  <c r="D105" i="9"/>
  <c r="G177" i="12"/>
  <c r="G108" i="12"/>
  <c r="G107" i="12"/>
  <c r="G93" i="12"/>
  <c r="G94" i="12" s="1"/>
  <c r="D88" i="9"/>
  <c r="G68" i="12"/>
  <c r="G63" i="12"/>
  <c r="G53" i="12"/>
  <c r="G52" i="12"/>
  <c r="G51" i="12"/>
  <c r="G43" i="12"/>
  <c r="G27" i="12"/>
  <c r="G16" i="12"/>
  <c r="B3" i="12"/>
  <c r="B2" i="12"/>
  <c r="B1" i="12"/>
  <c r="G55" i="12" l="1"/>
  <c r="D83" i="9" s="1"/>
  <c r="G28" i="12"/>
  <c r="D80" i="9" s="1"/>
  <c r="D103" i="9"/>
  <c r="D96" i="9"/>
  <c r="G157" i="12"/>
  <c r="D97" i="9" s="1"/>
  <c r="G69" i="12"/>
  <c r="D87" i="9" s="1"/>
  <c r="G131" i="12"/>
  <c r="D95" i="9" s="1"/>
  <c r="G109" i="12"/>
  <c r="D91" i="9" s="1"/>
  <c r="D99" i="9"/>
  <c r="G44" i="12"/>
  <c r="D82" i="9" s="1"/>
  <c r="D107" i="9"/>
  <c r="D81" i="9"/>
  <c r="D104" i="9"/>
  <c r="D89" i="9" l="1"/>
  <c r="D151" i="9" l="1"/>
  <c r="C17" i="9" s="1"/>
</calcChain>
</file>

<file path=xl/comments1.xml><?xml version="1.0" encoding="utf-8"?>
<comments xmlns="http://schemas.openxmlformats.org/spreadsheetml/2006/main">
  <authors>
    <author>Marko Lukač</author>
  </authors>
  <commentList>
    <comment ref="C8" authorId="0" shapeId="0">
      <text>
        <r>
          <rPr>
            <b/>
            <sz val="11"/>
            <color indexed="81"/>
            <rFont val="Tahoma"/>
            <family val="2"/>
            <charset val="238"/>
          </rPr>
          <t>Obvezno izpolnite !</t>
        </r>
      </text>
    </comment>
    <comment ref="C9" authorId="0" shapeId="0">
      <text>
        <r>
          <rPr>
            <b/>
            <sz val="11"/>
            <color indexed="81"/>
            <rFont val="Tahoma"/>
            <family val="2"/>
            <charset val="238"/>
          </rPr>
          <t>Obvezno izpolnite !</t>
        </r>
      </text>
    </comment>
    <comment ref="C14" authorId="0" shapeId="0">
      <text>
        <r>
          <rPr>
            <b/>
            <sz val="11"/>
            <color indexed="81"/>
            <rFont val="Tahoma"/>
            <family val="2"/>
            <charset val="238"/>
          </rPr>
          <t>Obvezno izpolnite !</t>
        </r>
      </text>
    </comment>
    <comment ref="C15" authorId="0" shapeId="0">
      <text>
        <r>
          <rPr>
            <b/>
            <sz val="11"/>
            <color indexed="81"/>
            <rFont val="Tahoma"/>
            <family val="2"/>
            <charset val="238"/>
          </rPr>
          <t>Obvezno izpolnite !</t>
        </r>
      </text>
    </comment>
    <comment ref="C16" authorId="0" shapeId="0">
      <text>
        <r>
          <rPr>
            <b/>
            <sz val="11"/>
            <color indexed="81"/>
            <rFont val="Tahoma"/>
            <family val="2"/>
            <charset val="238"/>
          </rPr>
          <t>Obvezno izpolnite !</t>
        </r>
      </text>
    </comment>
    <comment ref="C17" authorId="0" shapeId="0">
      <text>
        <r>
          <rPr>
            <b/>
            <sz val="9"/>
            <color indexed="81"/>
            <rFont val="Tahoma"/>
            <family val="2"/>
            <charset val="238"/>
          </rPr>
          <t>Samodejna povezava s seštevkom v skupni rekapitulaciji !</t>
        </r>
      </text>
    </comment>
    <comment ref="D150" authorId="0" shapeId="0">
      <text>
        <r>
          <rPr>
            <b/>
            <sz val="10"/>
            <color indexed="81"/>
            <rFont val="Tahoma"/>
            <family val="2"/>
            <charset val="238"/>
          </rPr>
          <t>vpišite popust v %
(če ne nudite popusta, pustite prazno)</t>
        </r>
      </text>
    </comment>
  </commentList>
</comments>
</file>

<file path=xl/sharedStrings.xml><?xml version="1.0" encoding="utf-8"?>
<sst xmlns="http://schemas.openxmlformats.org/spreadsheetml/2006/main" count="1548" uniqueCount="512">
  <si>
    <t>vsa morebitna potrebna dela, aktivnosti in ukrepe (vključno s potrebnim materialom, dodatki in energenti) za zagotovitev ustreznih pogojev za izvedbo vseh vrst del (npr. ogrevanje v primeru nizkih temperatur ipd.),</t>
  </si>
  <si>
    <t>zaščita oz. ustrezni ukrepi za obvarovanje delov stanovanja, v katere se ne posega ter skupnih delov stavbe in njene okolice,</t>
  </si>
  <si>
    <t>popravilo in/ali plačilo morebitne škode povzročene v stanovanju, v zgradbi ali njenih skupnih delih delih, ostalim etažnim lastnikom ter mimoidočim,</t>
  </si>
  <si>
    <t>zaščita oz. ustrezni ukrepi za ohranitev vseh izvedenih del in gotovih izdelkov pred poškodbami ali drugim razvrednotenjem do primopredaje stanovanja naročniku,</t>
  </si>
  <si>
    <t>zamenjava ali plačilo stroškov zamenjave pred primopredajo poškodovanih ali drugače razvrednotenih gotovih izdelkov (v primeru soglasja naročnika pa samo popravilo ali plačilo povzročene škode na gotovih izdelkih),</t>
  </si>
  <si>
    <t>sprotno in končno čiščenje prostorov stanovanja, skupnih delov v zgradbi in njene okolice ter ločeno zbiranje in začasno hranjenje odpadkov in embalaže do odvoza na stalno deponijo,</t>
  </si>
  <si>
    <t>vsa potrebna komunikacija in koordinacija zaradi izvedbe razpisanih del s hišnim upravnikom.</t>
  </si>
  <si>
    <t>Kompletna dobava in montaža svetilk, kompletno s sijalkami in montažnim priborom:</t>
  </si>
  <si>
    <t>PREZRAČEVANJE SKUPAJ:</t>
  </si>
  <si>
    <t>D.4.</t>
  </si>
  <si>
    <t>MERITVE</t>
  </si>
  <si>
    <t>MERITVE SKUPAJ:</t>
  </si>
  <si>
    <t>2.05.</t>
  </si>
  <si>
    <t>STAVBNO POHIŠTVO V STANOVANJU (MIZARSKA DELA)</t>
  </si>
  <si>
    <t>STAVBNO POHIŠTVO V STANOVANJU SKUPAJ:</t>
  </si>
  <si>
    <t>Pleskarska dela</t>
  </si>
  <si>
    <t>1.01.f.</t>
  </si>
  <si>
    <t>1.05.</t>
  </si>
  <si>
    <t>1.06.</t>
  </si>
  <si>
    <t>Odstranitev vseh manjših privijačenih predmetov, vijakov ipd. iz sten in stropov, …</t>
  </si>
  <si>
    <t>A.2.</t>
  </si>
  <si>
    <t>ZIDARSKA DELA</t>
  </si>
  <si>
    <t>ZIDARSKA DELA SKUPAJ:</t>
  </si>
  <si>
    <t>A.3.</t>
  </si>
  <si>
    <t>ESTRIHI</t>
  </si>
  <si>
    <t>A.4.</t>
  </si>
  <si>
    <t>HIDROIZOLACIJE IN ZAŠČITA PRED VLAGO</t>
  </si>
  <si>
    <t>ESTRIHI SKUPAJ:</t>
  </si>
  <si>
    <r>
      <t xml:space="preserve">Zaščita proti širjenju vlage v kopalnici:
Kompletna izvedba sistemskega tesnjenja z dvokomponentno malto na osnovi cementnih veziv in polnil, ojačano z armirno mrežico iz steklenih vlaken. Vse po navodilih in ob uporabi materialov </t>
    </r>
    <r>
      <rPr>
        <u/>
        <sz val="11"/>
        <rFont val="Verdana"/>
        <family val="2"/>
        <charset val="238"/>
      </rPr>
      <t>enega proizvajalca</t>
    </r>
    <r>
      <rPr>
        <sz val="11"/>
        <rFont val="Verdana"/>
        <family val="2"/>
        <charset val="238"/>
      </rPr>
      <t>:
* vključno s predhodnim odsesavanjem in drugo ustrezno pripravo površine in predpremazi,
* vključno z obdelavo priključkov tlaka na stene, razne vgradne elemente ipd. z gumiranimi poliestrskimi tesnilnimi trakovi, kotnimi elementi, manšetami, vse po sistemu dobavitelja tesnilne malte.</t>
    </r>
  </si>
  <si>
    <t>4.01.a.</t>
  </si>
  <si>
    <t>Tesnjenje tlaka.</t>
  </si>
  <si>
    <t>4.01.b.</t>
  </si>
  <si>
    <t>4.01.c.</t>
  </si>
  <si>
    <t>V primeru, da ponudnik v ponudbi naročniku prizna popust na enotne cene, se le-ta nanaša in obračuna tudi pri morebitno naknadno naročenih ali spremenjenih delih.</t>
  </si>
  <si>
    <t>Izbrani ponudnik (izvajalec) je dolžan pred izvedbo preveriti usklajenost vseh opisov, skic in drugih navodil za izvedbo. Na morebitne neskladnosti mora pravočasno pisno obvestiti naročnika.</t>
  </si>
  <si>
    <t>Izbrani ponudnik (izvajalec) mora dela izvesti v skladu s specifikacijo iz popisa del. Morebitna odstopanja od teh specifikacij so dovoljena samo po predhodni pisni odobritvi s strani naročnika.
Neodobrenih odstopanj naročnik na bo sprejel, izvajalcu pa opravljenih storitev ne bo plačal, dokler izvajalec na svoje stroške tega ne popravi in izvede skladno s ponudbo.</t>
  </si>
  <si>
    <t>snemanje potrebnih izmer v stanovanju in po načrtih,</t>
  </si>
  <si>
    <t>usklajevanje potrebnih detajlov v primeru sistemskih rešitev dobaviteljev,</t>
  </si>
  <si>
    <t>po potrebi izdelavo detajlov ter usklajevanje z naročnikom do potrditve le-teh,</t>
  </si>
  <si>
    <t>izvedba del s pooblaščenimi izvajalci oz. izpolnitev drugih pogojev dobaviteljev, ki so povezani z jamčenjem za njihove proizvode,</t>
  </si>
  <si>
    <t>vsa potrebna pomožna, pripravljalna in pospravljalna dela,</t>
  </si>
  <si>
    <t>fino čiščenje in priprava podlage pred pričetkom vseh posameznih del,</t>
  </si>
  <si>
    <t>lastna kontrola kakovosti izvedenih del po fazah,</t>
  </si>
  <si>
    <t>zarisovanje, kontrola usklajenosti mer z načrti in/ali ter prenos mer na objekt,</t>
  </si>
  <si>
    <t>ves potreben glavni, pomožni, pritrdilni, tesnilni in vezni material,</t>
  </si>
  <si>
    <t>skladiščenje oz. začasno hranjenje materiala ter demontiranih izdelkov (za ponovno uporabo) na gradbišču,</t>
  </si>
  <si>
    <t>vse potrebne transporte in prenose materiala do mesta vgrajevanja,</t>
  </si>
  <si>
    <t>vse posredne stroške (kot so režijski stroški podjetja, davki in dajatve), vkalkulirane rizike (vključno riziko spremembe nabavne cene) in/ali stroške zavarovanj le-teh (vključno zavarovanje odgovornosti in gradbeno zavarovanje) ter dobiček,</t>
  </si>
  <si>
    <t>manipulativni, režijski in podobni stroški za dela, ki jih izvajalec ne izvaja sam s svojimi delavci (t.j. za podizvajalce),</t>
  </si>
  <si>
    <t>vse potrebno delo in storitve, do končnega izdelka,</t>
  </si>
  <si>
    <t>izdelavo vseh potrebnih detajlov in zaključkov, tudi če niso podrobno navedeni in opisani v popisu del, če so nujni in/ali samoumevni za pravilno izvedbo ali funkcioniranje posameznih sistemov in elementov ali če so pogojeni z uporabo sistemske rešitve,</t>
  </si>
  <si>
    <t>razne oteževalne okoliščine, razen če je v pravilih obračuna v teh opisih to posebej izrecno drugače navedeno,</t>
  </si>
  <si>
    <t>vsa potrebna delovna sredstva in/ali mehanizacija za izvedbo del, kot tudi vsa potrebna pomožna sredstva za vgrajevanje oz. montažo in/ali demontažo na objektu kot so delovni, premični in prevozni lahki odri, konzolni in viseči odri, lovilni in podporni odri, lestve, dvigala, črpalke in podobno (izjema so odri, izrecno opisani v popisu del),</t>
  </si>
  <si>
    <t>terminsko usklajevanje del,</t>
  </si>
  <si>
    <t>tlačni preizkusi, meritve, nastavitve, zagoni ipd., vse vključno s potrebnimi poročili ali zapisniki, po potrebi (v primeru pogojevanja jamčenja s strani dobaviteljev) izvedeni s strani pooblaščencev,</t>
  </si>
  <si>
    <t>HIDROIZOLACIJE IN ZAŠČITA PRED VLAGO SKUPAJ:</t>
  </si>
  <si>
    <t>4.01.d.</t>
  </si>
  <si>
    <t>Demontaža stikal, vtičnic.</t>
  </si>
  <si>
    <t>ODSTRANITVE SKUPAJ:</t>
  </si>
  <si>
    <t>SVETILA</t>
  </si>
  <si>
    <t>SVETILA SKUPAJ:</t>
  </si>
  <si>
    <t>1.01.</t>
  </si>
  <si>
    <t>1.02.</t>
  </si>
  <si>
    <t>Odstranitve oz. demontaže vgrajenih elementov: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</si>
  <si>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kpl</t>
  </si>
  <si>
    <t>Odstranitev vseh obstoječih rozet na ceveh radiatorskega ogrevanja.</t>
  </si>
  <si>
    <t>kos</t>
  </si>
  <si>
    <r>
      <t>m</t>
    </r>
    <r>
      <rPr>
        <vertAlign val="superscript"/>
        <sz val="11"/>
        <rFont val="Verdana"/>
        <family val="2"/>
        <charset val="238"/>
      </rPr>
      <t>1</t>
    </r>
  </si>
  <si>
    <r>
      <t>m</t>
    </r>
    <r>
      <rPr>
        <vertAlign val="superscript"/>
        <sz val="11"/>
        <rFont val="Verdana"/>
        <family val="2"/>
        <charset val="238"/>
      </rPr>
      <t>2</t>
    </r>
    <r>
      <rPr>
        <sz val="10"/>
        <color indexed="8"/>
        <rFont val="Verdana"/>
        <family val="2"/>
        <charset val="238"/>
      </rPr>
      <t/>
    </r>
  </si>
  <si>
    <t>1.01.a.</t>
  </si>
  <si>
    <t>1.01.b.</t>
  </si>
  <si>
    <t>1.01.c.</t>
  </si>
  <si>
    <t>1.01.d.</t>
  </si>
  <si>
    <t>4.01.</t>
  </si>
  <si>
    <t>3.01.</t>
  </si>
  <si>
    <t>2.01.</t>
  </si>
  <si>
    <t>2.02.</t>
  </si>
  <si>
    <t>2.03.</t>
  </si>
  <si>
    <t>3.02.</t>
  </si>
  <si>
    <t>3.03.</t>
  </si>
  <si>
    <t>3.04.</t>
  </si>
  <si>
    <t>4.02.</t>
  </si>
  <si>
    <t>5.01.</t>
  </si>
  <si>
    <t>SPLOŠNE ZAHTEVE IN POJASNILA</t>
  </si>
  <si>
    <t>Odstranitve oz. demontaže vgrajenih elementov:
* vključno s čiščenjem, sortiranjem po vrstah odpadkov, nakladanjem in prenosom ruševin in kosovnega odpada neposredno na prevozno sredstvo,
* odvoz ruševin in kosovnega odpada na stalno deponijo, vključno z vsemi stroški deponije in dajatvami ter s predpisano dokumentacijo o ravnanju z odpadki.</t>
  </si>
  <si>
    <t>RAZNA DELA</t>
  </si>
  <si>
    <t>RAZNA DELA SKUPAJ:</t>
  </si>
  <si>
    <t>1.03.</t>
  </si>
  <si>
    <t>Dobava in montaža:</t>
  </si>
  <si>
    <t>1.04.</t>
  </si>
  <si>
    <t>1.01.e.</t>
  </si>
  <si>
    <t>2.06.</t>
  </si>
  <si>
    <t>Vrednost ponudbe (brez DDV):</t>
  </si>
  <si>
    <t>poz.</t>
  </si>
  <si>
    <t>količina</t>
  </si>
  <si>
    <t>količina × cena</t>
  </si>
  <si>
    <r>
      <t>m</t>
    </r>
    <r>
      <rPr>
        <vertAlign val="superscript"/>
        <sz val="11"/>
        <rFont val="Verdana"/>
        <family val="2"/>
        <charset val="238"/>
      </rPr>
      <t>2</t>
    </r>
  </si>
  <si>
    <t>Naročnik:</t>
  </si>
  <si>
    <t>Nepremičnine Celje d.o.o.</t>
  </si>
  <si>
    <t>Lokacija:</t>
  </si>
  <si>
    <t>OSNOVNI PODATKI</t>
  </si>
  <si>
    <t>PODATKI O PONUDNIKU</t>
  </si>
  <si>
    <t>Naziv:</t>
  </si>
  <si>
    <t>Naslov:</t>
  </si>
  <si>
    <t>PODATKI O PONUDBI</t>
  </si>
  <si>
    <t>Št. ponudbe:</t>
  </si>
  <si>
    <t>Datum ponudbe:</t>
  </si>
  <si>
    <t>Opcija:</t>
  </si>
  <si>
    <t>Skupna rekapitulacija</t>
  </si>
  <si>
    <t>A.</t>
  </si>
  <si>
    <t>B.</t>
  </si>
  <si>
    <t>C.</t>
  </si>
  <si>
    <t>popust na enotne cene [v%]</t>
  </si>
  <si>
    <t>Znesek popusta na enotne cene [v €]</t>
  </si>
  <si>
    <t>PONUDBA</t>
  </si>
  <si>
    <t>Oznaka nepremičnine:</t>
  </si>
  <si>
    <t>Etaža:</t>
  </si>
  <si>
    <t>Dvigalo:</t>
  </si>
  <si>
    <t>Leto izgradnje:</t>
  </si>
  <si>
    <t>Zasedenost nepremičnine:</t>
  </si>
  <si>
    <t>Možost priklopa:</t>
  </si>
  <si>
    <t>Ponudnik:</t>
  </si>
  <si>
    <t>GRADBENA DELA</t>
  </si>
  <si>
    <t>GRADBENA DELA SKUPAJ:</t>
  </si>
  <si>
    <t>A.1.</t>
  </si>
  <si>
    <t>OBRTNIŠKA DELA</t>
  </si>
  <si>
    <t>OBRTNIŠKA DELA SKUPAJ:</t>
  </si>
  <si>
    <t>B.1.</t>
  </si>
  <si>
    <t>B.2.</t>
  </si>
  <si>
    <t>B.3.</t>
  </si>
  <si>
    <t>B.4.</t>
  </si>
  <si>
    <t>STROJNE INSTALACIJE</t>
  </si>
  <si>
    <t>C.1.</t>
  </si>
  <si>
    <t>C.2.</t>
  </si>
  <si>
    <t>C.3.</t>
  </si>
  <si>
    <t>STROJNE INSTALACIJE SKUPAJ:</t>
  </si>
  <si>
    <t>D.</t>
  </si>
  <si>
    <t>ELEKTRIČNE INSTALACIJE</t>
  </si>
  <si>
    <t>D.1.</t>
  </si>
  <si>
    <t>D.2.</t>
  </si>
  <si>
    <t>D.3.</t>
  </si>
  <si>
    <t>ELEKTRIČNE INSTALACIJE SKUPAJ:</t>
  </si>
  <si>
    <t>0.</t>
  </si>
  <si>
    <t>upoštevano v enotnih cenah</t>
  </si>
  <si>
    <t>RUŠITVE IN ODSTRANITVE</t>
  </si>
  <si>
    <t>opis postavke</t>
  </si>
  <si>
    <t>enota</t>
  </si>
  <si>
    <t>RUŠITVE IN ODSTRANITVE SKUPAJ:</t>
  </si>
  <si>
    <t>KERAMIČARSKA DELA</t>
  </si>
  <si>
    <t>KERAMIČARSKA DELA SKUPAJ:</t>
  </si>
  <si>
    <t>SLIKOPLESKARSKA DELA</t>
  </si>
  <si>
    <t>SLIKOPLESKARSKA DELA SKUPAJ:</t>
  </si>
  <si>
    <t>SANITARNA OPREMA</t>
  </si>
  <si>
    <t>SANITARNA OPREMA SKUPAJ:</t>
  </si>
  <si>
    <t>ELEKTROINSTALACIJE</t>
  </si>
  <si>
    <t>INSTALACIJSKI MATERIAL</t>
  </si>
  <si>
    <t>INSTALACIJSKI MATERIAL SKUPAJ:</t>
  </si>
  <si>
    <t>ODSTRANITVE</t>
  </si>
  <si>
    <t>1.01.g.</t>
  </si>
  <si>
    <t>1.01.h.</t>
  </si>
  <si>
    <t>INTERNI VODOVOD IN KANALIZACIJA</t>
  </si>
  <si>
    <t>PREZRAČEVANJE</t>
  </si>
  <si>
    <t>C.4.</t>
  </si>
  <si>
    <r>
      <t xml:space="preserve">Kompletna dobava in polaganje predizoliranih (d = 6 mm) večplastnih vodovodnih cevi za hladno in toplo vodo za delovne tlake do 10 bar, komplet z vsemi fazonskimi kosi iz ponikljane kovane medenine za spajanje z zatiskanjem (PF kosi, PFT kosi, PF reducirni kosi…) in vsem pritrdilnim, tesnilnim in veznim materialom.
</t>
    </r>
    <r>
      <rPr>
        <sz val="11"/>
        <rFont val="Symbol"/>
        <family val="1"/>
        <charset val="2"/>
      </rPr>
      <t>f</t>
    </r>
    <r>
      <rPr>
        <sz val="11"/>
        <rFont val="Verdana"/>
        <family val="2"/>
        <charset val="238"/>
      </rPr>
      <t xml:space="preserve"> 16 x 2 mm </t>
    </r>
  </si>
  <si>
    <t>INTERNI VODOVOD IN KANALIZACIJA SKUPAJ:</t>
  </si>
  <si>
    <t>Številka in naziv sklopa:</t>
  </si>
  <si>
    <r>
      <rPr>
        <u/>
        <sz val="10"/>
        <rFont val="Verdana"/>
        <family val="2"/>
        <charset val="238"/>
      </rPr>
      <t>Sklop 4:</t>
    </r>
    <r>
      <rPr>
        <sz val="10"/>
        <rFont val="Verdana"/>
        <family val="2"/>
        <charset val="238"/>
      </rPr>
      <t xml:space="preserve">
Prenova kopalnic v zasedenih stanovanjih</t>
    </r>
  </si>
  <si>
    <t>Evidenčna oznaka tega naročila:</t>
  </si>
  <si>
    <t>Miklošičeva ulica 1, Celje</t>
  </si>
  <si>
    <t>Kratek naziv naročila:</t>
  </si>
  <si>
    <t>Upravnik:</t>
  </si>
  <si>
    <t>D.5.</t>
  </si>
  <si>
    <t>Ponudbo pripraviti po sistemu "ključ v roke".</t>
  </si>
  <si>
    <t>vse oteževalne okoliščine, morebitna manjša dela oz. pomoč najemnikom pri pripravi delovišča, terminsko usklajevanje z najemnikom ter prilagoditev števila faz - vse ob upoštevanju dejstva, da se dela izvajajo v zasedenem stanovanju.</t>
  </si>
  <si>
    <t>Naziv n.:</t>
  </si>
  <si>
    <t>voda, elektrika</t>
  </si>
  <si>
    <t>Gumiran poliestrski trak na stiku tlaka s stenami (po celotnem obodu prostora) ter vogalni stik sten (vogal s tuš kadjo).</t>
  </si>
  <si>
    <t>Kompletna dobava in vgradnja stenske odkapne letve:
* trikotna letev bele barve na stiku pršne kadi s stensko keramično oblogo,
* vodotesna vgradnja.</t>
  </si>
  <si>
    <t>Slikarska dela</t>
  </si>
  <si>
    <t>Kompletna izvedba odklopa in ponovnega priklopa sanitarne vode ter odtočne instalacije na obstoječo hišno in kuhinjsko inštalacijo:
* zapiranje vode za celoten objekt,
* vsa potrebna dela, predelave in material,
* vsa potrebna dela in material za vgradnjo podometnega ventila za zapiranje stanovanja,
* ponovno odpiranje vode po končanih delih,
* po potrebi usklajevanje z upravnikom.</t>
  </si>
  <si>
    <t>2.04.</t>
  </si>
  <si>
    <t>Preizkus tesnjenja vodovodne in odvodne napeljave ter izpiranje le-te z izdelavo poročila.</t>
  </si>
  <si>
    <t>4.03.</t>
  </si>
  <si>
    <t>Enofazna vtičnica z zaščitnim kontaktom 230V/16A podometna:
* vtičnica s pokrovom, IP44,
* upoštevati enak program kot za stikala,
* komplet z vgradnimi dozami,
* komplet s pripadajočimi okvirji.</t>
  </si>
  <si>
    <r>
      <t xml:space="preserve">Kompletna izdelava in dobava plavajočega </t>
    </r>
    <r>
      <rPr>
        <u/>
        <sz val="11"/>
        <rFont val="Verdana"/>
        <family val="2"/>
        <charset val="238"/>
      </rPr>
      <t>hitrovezočega in hitrosušečega</t>
    </r>
    <r>
      <rPr>
        <sz val="11"/>
        <rFont val="Verdana"/>
        <family val="2"/>
        <charset val="238"/>
      </rPr>
      <t xml:space="preserve"> estriha na mestu odstranjenega v kopalnici:
* debelina: do 8 cm,
* trdnostni razred C16/20,
* z zagladitvijo in v zahtevani ravnosti (v kopalnici: kot podlaga za nanos tesnilne malte),
* v kopalnici v minimalnem padcu proti talnemu odtoku,
* vključno armiranje s PP vlakni (ca. 1 kg/m</t>
    </r>
    <r>
      <rPr>
        <vertAlign val="superscript"/>
        <sz val="11"/>
        <rFont val="Verdana"/>
        <family val="2"/>
        <charset val="238"/>
      </rPr>
      <t>3</t>
    </r>
    <r>
      <rPr>
        <sz val="11"/>
        <rFont val="Verdana"/>
        <family val="2"/>
        <charset val="238"/>
      </rPr>
      <t xml:space="preserve">),
* vključno dilatacijski trak 1 cm ob stenah,
* sloj za izboljšanje izolacije pred udarnim zvokom: </t>
    </r>
    <r>
      <rPr>
        <sz val="11"/>
        <rFont val="Symbol"/>
        <family val="1"/>
        <charset val="2"/>
      </rPr>
      <t>D</t>
    </r>
    <r>
      <rPr>
        <sz val="11"/>
        <rFont val="Verdana"/>
        <family val="2"/>
        <charset val="238"/>
      </rPr>
      <t>L</t>
    </r>
    <r>
      <rPr>
        <vertAlign val="subscript"/>
        <sz val="11"/>
        <rFont val="Verdana"/>
        <family val="2"/>
        <charset val="238"/>
      </rPr>
      <t>w</t>
    </r>
    <r>
      <rPr>
        <sz val="11"/>
        <rFont val="Verdana"/>
        <family val="2"/>
        <charset val="238"/>
      </rPr>
      <t xml:space="preserve"> ≥ 20 dB, SD ≈ 70 MN/m</t>
    </r>
    <r>
      <rPr>
        <vertAlign val="superscript"/>
        <sz val="11"/>
        <rFont val="Verdana"/>
        <family val="2"/>
        <charset val="238"/>
      </rPr>
      <t>3</t>
    </r>
    <r>
      <rPr>
        <sz val="11"/>
        <rFont val="Verdana"/>
        <family val="2"/>
        <charset val="238"/>
      </rPr>
      <t>: penasta folija (položena na preklope, tudi preko vseh instalacij) z zaprto celično strukturo, neobčutljiva na vlago, d = 2 × 5 mm.
Obračun po neto tlorisni površini estriha.</t>
    </r>
  </si>
  <si>
    <t>zasedena stanovanja</t>
  </si>
  <si>
    <t>5.02.</t>
  </si>
  <si>
    <t>Dobava in montaža RF ali alu profilov na stiku tlakov ter na dilatacije pod vratnimi krili:
* montaža med vratni podboj točno pod vratnim krilom,
* oblika profila mora ustrezati višinski razliki med tlakoma,
* pritrjevanje: vidno z vtopljenimi vijaki (isti material in barva, kot profil).
Obračun po neto vgrajeni dolžini profila.</t>
  </si>
  <si>
    <t>Stik pod vrati v kopalnico.</t>
  </si>
  <si>
    <t>Demontaža kompletne sanitarne galanterije:
* za ponovno uporabo (last najemnika),
* vključno začasno deponiranje za čas do ponovne vgradnje.</t>
  </si>
  <si>
    <r>
      <t>Kompletna dobava in vgradnja kanalizacijskih cevi in fazonskih kosov (odcepi, kolena, prehodni reducirni komadi itd), izdelani iz trdega polivinil-klorida (PVC) po DIN 1531, za spajanje na obojke in tesnjenje z gumijastimi tesnili, vključno z mazalnim sredstvom, vse pritrjeno z originalnimi objemkami.
(obračun: fazonski kos = 1 m</t>
    </r>
    <r>
      <rPr>
        <vertAlign val="superscript"/>
        <sz val="11"/>
        <rFont val="Verdana"/>
        <family val="2"/>
        <charset val="238"/>
      </rPr>
      <t>1</t>
    </r>
    <r>
      <rPr>
        <sz val="11"/>
        <rFont val="Verdana"/>
        <family val="2"/>
        <charset val="238"/>
      </rPr>
      <t>)</t>
    </r>
  </si>
  <si>
    <r>
      <rPr>
        <sz val="11"/>
        <rFont val="Symbol"/>
        <family val="1"/>
        <charset val="2"/>
      </rPr>
      <t>f</t>
    </r>
    <r>
      <rPr>
        <sz val="11"/>
        <rFont val="Verdana"/>
        <family val="2"/>
        <charset val="238"/>
      </rPr>
      <t xml:space="preserve"> 75 mm</t>
    </r>
  </si>
  <si>
    <r>
      <rPr>
        <sz val="11"/>
        <rFont val="Symbol"/>
        <family val="1"/>
        <charset val="2"/>
      </rPr>
      <t>f</t>
    </r>
    <r>
      <rPr>
        <sz val="11"/>
        <rFont val="Verdana"/>
        <family val="2"/>
        <charset val="238"/>
      </rPr>
      <t xml:space="preserve"> 50 mm</t>
    </r>
  </si>
  <si>
    <t>Instalacijski kabli, uvlečeni v cevi podometno:
* NYM-J različnih presekov,
* preseke oceni  ponudnik sam.
Ocenjena skupna količina zajema zamenjavo vse instalacije.</t>
  </si>
  <si>
    <t>OZEMLJITVE IN POTENCIALNE IZENAČITVE</t>
  </si>
  <si>
    <r>
      <t>Žica P/F-Y 6 mm</t>
    </r>
    <r>
      <rPr>
        <vertAlign val="superscript"/>
        <sz val="11"/>
        <rFont val="Verdana"/>
        <family val="2"/>
        <charset val="238"/>
      </rPr>
      <t>2</t>
    </r>
    <r>
      <rPr>
        <sz val="11"/>
        <rFont val="Verdana"/>
        <family val="2"/>
        <charset val="238"/>
      </rPr>
      <t>, položena v cevi.</t>
    </r>
  </si>
  <si>
    <r>
      <t>Žica P/F-Y 4 mm</t>
    </r>
    <r>
      <rPr>
        <vertAlign val="superscript"/>
        <sz val="11"/>
        <rFont val="Verdana"/>
        <family val="2"/>
        <charset val="238"/>
      </rPr>
      <t>2</t>
    </r>
    <r>
      <rPr>
        <sz val="11"/>
        <rFont val="Verdana"/>
        <family val="2"/>
        <charset val="238"/>
      </rPr>
      <t>, položena v cevi.</t>
    </r>
  </si>
  <si>
    <t>OZEMLJITVE IN POTENCIALNE IZENAČITVE SKUPAJ:</t>
  </si>
  <si>
    <t>Tesnjenje sten v območju tuša.</t>
  </si>
  <si>
    <t>Ponovna montaža demontirane sanitarne galanterije in kopalniške opreme:
* montaža na lokacije po izboru najemnika,
* vključno potrebni montažni in pritrdilni material.</t>
  </si>
  <si>
    <r>
      <t xml:space="preserve">Instalacijska samogasna plastična gibljiva cev za montažo v beton in omet.
</t>
    </r>
    <r>
      <rPr>
        <sz val="11"/>
        <rFont val="Symbol"/>
        <family val="1"/>
        <charset val="2"/>
      </rPr>
      <t>f</t>
    </r>
    <r>
      <rPr>
        <sz val="11"/>
        <rFont val="Verdana"/>
        <family val="2"/>
        <charset val="238"/>
      </rPr>
      <t xml:space="preserve"> 16 - 23 mm</t>
    </r>
  </si>
  <si>
    <t>Kompletna odstranitev obstoječih finalnih stenskih oblog:
* vključno z odstranitvijo veznega sredstva vse do zdrave podlage,
* vključno s čiščenjem, nakladanjem in prenosom ruševin neposredno na prevozno sredstvo,
* odvoz ruševin na stalno deponijo, vključno z vsemi stroški deponije in dajatvami ter s predpisano dokumentacijo o ravnanju z odpadki.
Obračun po neto narisni površini odstranjenih oblog.</t>
  </si>
  <si>
    <t>Stenski omet:
Grobi in fini notranji omet na obstoječe betonske stene z grobo in fino cementno apneno malto (skladno s SIST EN 998-1) s predhodnim cementnim obrizgom z r.c.m 1:3 na očiščeno podlago.
Debelina in število nanosov skladno z navodili dobavitelja ometa (ročno vgrajevanje). Vsi sloji in sestavine od istega dobavitelja.
V ceni upoštevati:
* predhodno odpraševanje in vlaženje površine,
* ometavanje manjših površin.</t>
  </si>
  <si>
    <t>2.01.a.</t>
  </si>
  <si>
    <t>Zametavanje utorov za instalacije.
Obračun po dolžini zametanih utorov ne glede na njihov presek.</t>
  </si>
  <si>
    <t>2.01.b.</t>
  </si>
  <si>
    <t>2.01.c.</t>
  </si>
  <si>
    <t xml:space="preserve">Doplačilo za armiranje stikov stari/novi omet:
* poglobitev (s struganjem ali brušenjem) na površini na obeh straneh utorov za instalacije (ca. 1 cm) v skupni širini ~ 25 cm,
* dobava in vgradnja pocinkane armirne mrežice (ca. 12×12 mm) v pasovih ~ 25 cm vzdolž utorov pred izvedbo finega ometa.
</t>
  </si>
  <si>
    <t>Odstranitev priključka za pralni stroj.</t>
  </si>
  <si>
    <t>Demontaža/izvlačenje komplet obstoječih električnih napeljav:
* predhodni odklop delov obstoječega razvoda tako, da je omogočeno varno delo,
* vključno nadometni kanali,
* vključno s čiščenjem, nakladanjem in prenosom ruševin in odpada neposredno na prevozno sredstvo,
* odvoz ruševin in na stalno deponijo, vključno z vsemi stroški deponije in dajatvami ter s predpisano dokumentacijo o ravnanju z odpadki.
(električne napeljave v kopalnici)</t>
  </si>
  <si>
    <r>
      <t>Izdelava utorov v masivnih (zidanih ali betonskih) stenah:
* utori preseka do 25 cm</t>
    </r>
    <r>
      <rPr>
        <vertAlign val="superscript"/>
        <sz val="11"/>
        <rFont val="Verdana"/>
        <family val="2"/>
        <charset val="238"/>
      </rPr>
      <t>2</t>
    </r>
    <r>
      <rPr>
        <sz val="11"/>
        <rFont val="Verdana"/>
        <family val="2"/>
        <charset val="238"/>
      </rPr>
      <t>,
* vključno predhodno zarisovanje,
* pazljiva izvedba v območju obstoječih instalacijskih vertikal,
* vključno s čiščenjem, nakladanjem in prenosom ruševin neposredno na prevozno sredstvo,
* odvoz ruševin na stalno deponijo, vključno z vsemi stroški deponije in dajatvami ter s predpisano dokumentacijo o ravnanju z odpadki.
Obračun po dolžini utorov. Točkovne razširitve (za doze ipd.) ne glede na dimenzije upoštevati v enotnih cenah.
Količina ocenjena.
(za nove razvode instalacij)</t>
    </r>
  </si>
  <si>
    <t>Kompletno rušenje in odstranitev celotne obstoječe vodovodne in odtočne instalacije v kopalnici:
* vodovodne cevi in ventili,
* odtočne cevi in priključki,
* vključno potrebno dolbenje ali rušenje,
* pazljiva izvedba v območju instalacijskih vertikal,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</si>
  <si>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Stenska  obloga iz keramičnih ali podobnih ploščic, položenih v cementno malto ali lepljenih na podlago.</t>
  </si>
  <si>
    <t>1.06.a.</t>
  </si>
  <si>
    <t>Odstranitev ločilnih RF ali alu profilov na stiku različnih tlakov ali prostorov pod vratnimi krili:
* prehod predsoba - kopalnica.</t>
  </si>
  <si>
    <t>Stenski omet na mestu odstranjene keramike.</t>
  </si>
  <si>
    <t>Manšete za tesnitev talnega odtoka ter preboja za sifon tuš kadi.</t>
  </si>
  <si>
    <t>Slikarska izravnava notranjih stenskih in stropnih površin:
* na mestih, kjer je bila postrugana obstoječa barva in slikarska izravnava,
* na mestih, kjer je bil krpan omet,
* lokalno popravilo/zapolnitev izvrtanih lukenj,
* odstranitev prahu s sesanjem ali ometanjem,
* premaz z akrilno emulzijo,
* 2× nanos notranje tankoslojne ali debeloslojne izravnalne mase s sprotnim glajenjem ter fino brušenje obeh slojev.</t>
  </si>
  <si>
    <t>Stenske površine v kopalnici (nad keramično oblogo)</t>
  </si>
  <si>
    <t>Stropne površine v kopalnici.</t>
  </si>
  <si>
    <t>Lokalne izravnave v predsobi.</t>
  </si>
  <si>
    <t>Slikanje notranjih sten in stropov:
* podlaga: slikarska izravnava,
* premaz z akrilno emulzijo,
* 2× slikanje v beli barvi.</t>
  </si>
  <si>
    <t>3.02.a.</t>
  </si>
  <si>
    <t>Stenske površine v kopalnici (nad keramično oblogo):
* slikanje s pralno barvo,
* barva z odpornostjo na mokro drgnjenje razreda 2 po SIST EN 13300,
* naročnik ne dovoljuje uporabe latexa.</t>
  </si>
  <si>
    <t>3.02.b.</t>
  </si>
  <si>
    <t>Stropne površine v kopalnici:
* slikanje z disperzijsko barvo.</t>
  </si>
  <si>
    <t>3.02.c.</t>
  </si>
  <si>
    <t>Popravilo pleskanja cevi radiatorskega ogrevanja:
* cevi zunanjega premera od 30 mm,
* čiščenje in brušenje podlage (na mestih rjavenja do stopnje Sa2),
* na mestih rjavenja kompletna izvedba osnovne protikorozijske zaščite,
* izvedba prekrivnega premaza v barvi radiatorjev z barvo, odporno na temperature do 70°C.
Obračun po dolžini cevi, ne glede na njen premer.
(kopalnica)</t>
  </si>
  <si>
    <t>Demontaža ter pomoč pri prestavljanju in ponovni montaži opreme najemnika :
* demotaža, montaža: stenske omare,
* ostalo: prestavitev pralnega stroja.</t>
  </si>
  <si>
    <t>Odstranitev talnega odtoka v kopalnici.</t>
  </si>
  <si>
    <t>Odstranitev armature za pralni stroj.</t>
  </si>
  <si>
    <t>1.01.i.</t>
  </si>
  <si>
    <t>Stene nad stensko keramiko in strop v kopalnici.</t>
  </si>
  <si>
    <t>1.05.a.</t>
  </si>
  <si>
    <t>Odstranitev dela obstoječe suhomontažne pregradne stene:
* skupna debelina pregradne stene: 8 do 10 cm,
* obojestranska obloga z mavčnimi oz. mavčnokartonskimi ploščami,
* lesena ali kovinska podkonstrukcija,
* vgrajena na AB ploščo, skupna višina ca. 250 cm,
* pazljiva odstranitev,
* rušenje s predhodnim zarezovanjem zaradi preprečitve poškodb preostalega dela stene (rezanje s kotno brusilko)
* odstranitev dela stene po celotni višini,
* ni predmet te postavke: odstranitev stenske keramike, vratnih podobojev in kril,
* vključno s čiščenjem, nakladanjem in prenosom ruševin neposredno na prevozno sredstvo,
* odvoz ruševin na stalno deponijo, vključno z vsemi stroški deponije in dajatvami ter s predpisano dokumentacijo o ravnanju z odpadki.</t>
  </si>
  <si>
    <t>1.03.a.</t>
  </si>
  <si>
    <t>3.02.d.</t>
  </si>
  <si>
    <t>SUHOMONTAŽNA DELA</t>
  </si>
  <si>
    <t>SUHOMONTAŽNA DELA SKUPAJ:</t>
  </si>
  <si>
    <t>B.5.</t>
  </si>
  <si>
    <t>5.03.</t>
  </si>
  <si>
    <t>Kompletna dobava in vgradnja talnega sifona:
* ohišje iz umetnih mas,
* izvedba z izolacijsko folijo in tesnilno prirobnico ali z manšeto za zagotovitev vodotesnega spoja s premazom za zaščito pred vlago,
* nastavek z ovirjem in pokrovom (velikosti do 150 × 150 mm) iz nerjaveče pločevine pločevine za vgradnjo v tlak iz keramičnih ploščic,
* horizontalni priključek DN50 ter horizontalni odtok DN50.</t>
  </si>
  <si>
    <t>2.07.</t>
  </si>
  <si>
    <t>Kompletna dobava in montaža umivalnika, sestoječega iz:
* kermičnega umivalnika bele barve za vgradnjo na steno, širine ~ 60 cm,
* stoječe enoročne baterije za hladno in toplo vodo, komplet z odtočnim ventilom in sifonom, primernim za vgradnjo na izbrani umivalnik (oboje v kromirani izvedbi - ne v PVC),
* 2× kotni regulirni ventil DN 15 z gibkima oplaščenima pletenicama,
* vključno vse povezovalne in priključne cevi, pritrdilni, vezni in tesnilni material.</t>
  </si>
  <si>
    <t>Doplačilo za slikanje v barvnem odtenku po izboru najemnika:
* stene v predsobi.
Količina ocenjena.</t>
  </si>
  <si>
    <t>Kompletna izvedba (dobava in montaža) priključnega mesta za pralni stroj:
* 1× kotni regulirni ventil DN15,
* izpustni ventil za pralni stroj, komplet s tesnilnim materialom in rozeto,
* 1x zidni priključek za odtok pralnega stroja, izdelan iz umetne mase, primeren za povišane temperature medija, komplet s smradno zaporo in prekrivno krom ploščo, kompletni tesnilni in pritrdilni material.</t>
  </si>
  <si>
    <t>Demontaža stenskih ali stropnih nadgradnih in obešenih svetil različnih izvedb.</t>
  </si>
  <si>
    <t>Stenska svetilka nad ogledalom:
* IP44,
* za vgradnjo energijsko varčnih sijalk,
* svetlobna moč &gt; 700 lm,
* vključno varčne sijalke.
(kopalnica)</t>
  </si>
  <si>
    <t>ne</t>
  </si>
  <si>
    <t>Struganje ali brušenje disperzijske barve in slikarske izravnave z notranjih stenskih in stropnih površin:
* struganje do zdrave podlage,
* vključno čiščenje prahu in delcev po končani odstranitvi.
Obračun po površini odstranjene barve in izravnave.</t>
  </si>
  <si>
    <t>4.01.e.</t>
  </si>
  <si>
    <t>Manšete za tesnitev talnega preboja radiatorskih cevi.</t>
  </si>
  <si>
    <t>3.01.b.</t>
  </si>
  <si>
    <t>3.01.c.</t>
  </si>
  <si>
    <t>Stenske površine v predsobi:
* podlaga: obstoječa disperzijska barva, lokalno nova tankoslojna izravnalna masa, fino pobrušena površina,
* osnovni premaz z akrilno emulzijo,
* ponudnik po svoji presoji in v dogovoru z naročnikom izvede prekrivne sloje bele barve na enega od sledečih načinov:
a/ slikanje z antinikotinsko barvo; število nanosov: do popolnega prekritja podlage,
b/ slikanje s specialno barvo za prekrivanje madežev; število nanosov do popolnega prekritja podlage,
c/ slikanje z visokopokrivno barvo; število nanosov: do popolnega prekritja podlage.
(lokalne izravnave, obnovitveno slikanje v predsobi)</t>
  </si>
  <si>
    <t>Odstranitev stenske armature za kopalno kad vključno s cevjo za prho. 
(tuš kad je že zajeta v odstranitvah pri gradbenih delih).</t>
  </si>
  <si>
    <t>Odstranitev stranišča:
* stoječa keramična straniščna školjka,
* nadometni izplakovalni kotliček iz umetnih mas, vključno priključna cev,
* deska s pokrovom,
* odtočna cev dolžine do 40 cm.</t>
  </si>
  <si>
    <t>Odstranitev obstoječega električnega grelnika vode:
* grelnik kapacitete 80 l,
* vključno stenska pritrdila in obešala,
* vključno priključne cevi in kabli.</t>
  </si>
  <si>
    <t>1.04.a.</t>
  </si>
  <si>
    <t>Stene in strop v kopalnici.</t>
  </si>
  <si>
    <t>Odstranitev vzidane kopalne kadi:
* kopalna kad 160/70 cm,
* vključno zidan podstavek h ≈ 60 cm in polička širine ca. 15cm,
* vključno revizijska vratca.</t>
  </si>
  <si>
    <t>Demontaža, prestavitev omar v kuhinji:
* za ponovno uporabo (last najemnika),
* vključno začasno deponiranje za čas do ponovne vgradnje.</t>
  </si>
  <si>
    <t>Demontaža stenske kuhinjske armature:
* demontaža za ponovno uporabo,
* vključno odstranitev obstoječih podometnih ventilov.</t>
  </si>
  <si>
    <t>1.01.j.</t>
  </si>
  <si>
    <t>1.01.k.</t>
  </si>
  <si>
    <t>Kompletna izvedba (dobava in montaža) priključnega mesta za pomivalno korito v kuhinji:
* na obstoječi lokaciji,
* vgradnja obstoječe demontirane stenske kuhinjske armature,
* 2× kotni ventil DN15 z rozetami,
* spodaj priprava za morebitno kasnejšo podpultno izvedbo priklopa: 2× priključno koleno s čepom, 
* ponovna izvedba priklopa odtoka korita na novo odtočno instalacijo,
* vključno vsa potrebna dela in material za priklop.</t>
  </si>
  <si>
    <t>2.04.a.</t>
  </si>
  <si>
    <t>2.04.b.</t>
  </si>
  <si>
    <t>2.09.</t>
  </si>
  <si>
    <t>RADIATORSKO OGREVANJE</t>
  </si>
  <si>
    <t>Praznjenje in zapiranje vertikal ter ponovno polnjenje z odzračevanjem ali zamrzovanje priključkov.</t>
  </si>
  <si>
    <t>Premontaža delilnika.</t>
  </si>
  <si>
    <t>Usklajevanje z upravnikom.</t>
  </si>
  <si>
    <t>Kompletna dobava in montaža cevnega kopalniškega radiatorja:
* dimenzije 450 × 1.374 mm, 760 W
* tovarniško prašno lakiran cevni radiator bele barve s spodnjim sredinskim priklopom,
* preizkušen na tlak 10 bar, komplet s čepi, odzračevalno pipico, tesnilnim materialom in konzolami za montažo na zid,
* radiatorski termostatski ventil s prednastavitvijo pretoka, primeren za priključitev cevnega kopalniškega radiatorja, komplet z adapterji za priključitev ventila na ogrevno cev, potrebni tesnilni material, komplet s pripadajočo termostatsko glavo,
* termostatski ventil mora biti v ravnini radiatorja.</t>
  </si>
  <si>
    <t>Kompletna dobava in montaža rozet bele barve na radiatorske cevi različnih premerov za namestitev na talne, stropne in stenske preboje.</t>
  </si>
  <si>
    <t>4.04.</t>
  </si>
  <si>
    <t>Pregled, preizkus in nastavitev delovanja etažnega ogrevanja.</t>
  </si>
  <si>
    <t>RADIATORSKO OGREVANJE SKUPAJ:</t>
  </si>
  <si>
    <t>C.5.</t>
  </si>
  <si>
    <t>Odstranitev prezračevalnega ventila ali rešetke premera do 15 cm.
(kopalnica)</t>
  </si>
  <si>
    <r>
      <t xml:space="preserve">Odstranitev kompletnega umivalnika:
* keramični umivalnik dimenzij ~ 60 × 50 cm,
</t>
    </r>
    <r>
      <rPr>
        <sz val="11"/>
        <color indexed="8"/>
        <rFont val="Verdana"/>
        <family val="2"/>
        <charset val="238"/>
      </rPr>
      <t xml:space="preserve">* </t>
    </r>
    <r>
      <rPr>
        <sz val="11"/>
        <rFont val="Verdana"/>
        <family val="2"/>
        <charset val="238"/>
      </rPr>
      <t>izlivni ventil in sifon.</t>
    </r>
  </si>
  <si>
    <t>Razširitev vratne odprtine v kopalnico:
* skupna debelina pregradne stene: 8 do 10 cm,
* razširitev za 20+10=30 cm (glej risbe).</t>
  </si>
  <si>
    <t>STANOVANJE ŠT. 4, Kraigherjeva ulica 28, Celje</t>
  </si>
  <si>
    <t>kopalnica</t>
  </si>
  <si>
    <t>kuhinja</t>
  </si>
  <si>
    <t>Stenske površine v kuhinji.</t>
  </si>
  <si>
    <t>Stenske površine v kopalnici (nad keramično oblogo) in v kuhinji:
* slikanje s pralno barvo,
* barva z odpornostjo na mokro drgnjenje razreda 2 po SIST EN 13300,
* naročnik ne dovoljuje uporabe latexa.</t>
  </si>
  <si>
    <t>3.01.d.</t>
  </si>
  <si>
    <r>
      <t>Kompletna izvedba prestavitve in razširitve odprtine za vrata v kopalnico:
&gt; obstoječe:
* vrata brez nadsvetlobe,
* dimenzija 70 × 205 cm,
* v vogalu kopalnice.
&gt; novo:
* dimenzija: 90 × 213 cm,
* brez nadsvetlobe,
* odmik 10 cm od vogala.
Seznam del:
* d</t>
    </r>
    <r>
      <rPr>
        <sz val="10"/>
        <rFont val="Verdana"/>
        <family val="2"/>
        <charset val="238"/>
      </rPr>
      <t>stene</t>
    </r>
    <r>
      <rPr>
        <sz val="11"/>
        <rFont val="Verdana"/>
        <family val="2"/>
        <charset val="238"/>
      </rPr>
      <t xml:space="preserve"> = 8-10 cm,
* obloga: 2 × 12,5 mm (obojestransko),
* mavčnokartonske plošče tip DFH2IR, d = 12,5 mm, izdelane po SIST EN 520,
* enojna kovinska podkonstrukcija izdelana po SIST EN 14195,
* podkonstrukcija za vratne podboje : ojačitveni profili UA 50 / 40 / 2 mm
* vključno s kotniki za pritrditev UA-profilov / stenski C-profili + stenski U-profili 50 mm,
* vključno potrebne predelave podkonstrukcije obstoječe stene ter spoj staro/novo,
* vključno bandažiranje stikov in vogalov (obdelava do stopnje Q2).
</t>
    </r>
  </si>
  <si>
    <t>Demontaža in odstranitev radiatorja :
* jeklen panelni radiator dimenzij : 500mm x 900mm, 
* stenska montaža,
* vključno prenosi, prevoz na deponijo.</t>
  </si>
  <si>
    <t>Pregled in zamenjava :
* ventila za zapiranje vode v stanovanju,
* merilne garniture za merjenje porabe vode,
* merilno mesto izvesti podometno,
* vključno vsa spremljajoča dela in material,
* vključno potrebno usklajevanje z upravnikom.
(merilno mesto za hladno vodo v kopalnici)</t>
  </si>
  <si>
    <t>Dobava in vgradnja PVC pokrova revizijske odprtine instalacijske vertikale:
* pokrov velikosti ca. 40 × 40 cm,
* vključno s tesnilnim in prtirdilnim materialom.
(kopalnica)</t>
  </si>
  <si>
    <t>2.08</t>
  </si>
  <si>
    <t>2.10.</t>
  </si>
  <si>
    <t>Predelava radiatorskega priključka na mero novega radiatorja v kopalnici:
* rezanje starih priključnih cevi,
* podometni razvod radiatorskih cevi,
* kompletna izdelava spoja in po potrebi dobava novih cevi,
* vključno ves potrebni material, spojna sredstva, tesnila ipd.
V ceni upoštevati potrebno predelavo dovodne in odvodne cevi.
(radiator v kopalnici)</t>
  </si>
  <si>
    <t>Instalacijska dekorativna vgradna stikala, 230V/10A:
* upoštevati enak program kot za vtičnice,
* trojno stikalo,
* komplet z vgradnimi dozami,
* komplet s pripadajočimi okvirji.</t>
  </si>
  <si>
    <r>
      <t xml:space="preserve">Plafonjera </t>
    </r>
    <r>
      <rPr>
        <sz val="11"/>
        <rFont val="Symbol"/>
        <family val="1"/>
        <charset val="2"/>
      </rPr>
      <t>f</t>
    </r>
    <r>
      <rPr>
        <sz val="11"/>
        <rFont val="Verdana"/>
        <family val="2"/>
        <charset val="238"/>
      </rPr>
      <t xml:space="preserve"> ~ 30 cm:
* IP44,
* za vgradnjo energijsko varčnih sijalk,
* svetlobna moč &gt; 700 lm,
* vključno varčne sijalke.
(kopalnica)</t>
    </r>
  </si>
  <si>
    <t>STANOVANJE ŠT. 18, Kraigherjeva ulica 28, Celje</t>
  </si>
  <si>
    <r>
      <t>Razširitev prehoda v kopalnico (</t>
    </r>
    <r>
      <rPr>
        <sz val="11"/>
        <rFont val="Symbol"/>
        <family val="1"/>
        <charset val="2"/>
      </rPr>
      <t>D</t>
    </r>
    <r>
      <rPr>
        <sz val="11"/>
        <rFont val="Verdana"/>
        <family val="2"/>
        <charset val="238"/>
      </rPr>
      <t>=20cm) ; rušenje notranjih pregradnih sten:
* notranja zidana pregradna stena debeline do 12 cm.
* vključno predhodno zarisovanje, 
* rušenje s predhodnim zarezovanjem zaradi preprečitve poškodb malte preostalega dela zidu (rezanje z brusilko z diamantno ploščo, L=2,10m),
* rušenje predhodno zarezanega dela zidu,
* pazljiva izvedba v območju obstoječih instalacijskih vertikal,
* vključno s čiščenjem, sortiranjem po vrstah odpadkov, nakladanjem in prenosom ruševin neposredno na prevozno sredstvo,
* odvoz ruševin na stalno deponijo, vključno z vsemi stroški deponije in dajatvami ter s predpisano dokumentacijo o ravnanju z odpadki.
Obračun po neto površini porušenih sten.</t>
    </r>
  </si>
  <si>
    <t>Odstranitev vzidane kopalne kadi:
* kopalna kad 160/70 cm,
* vključno zidan podstavek h ≈ 60 cm in revizijska vratca.</t>
  </si>
  <si>
    <t>1.06.b.</t>
  </si>
  <si>
    <t>1.06.c.</t>
  </si>
  <si>
    <t>1.06.d.</t>
  </si>
  <si>
    <t>1.06.e.</t>
  </si>
  <si>
    <t>1.06.f.</t>
  </si>
  <si>
    <t>Tesnjenje sten v območju kopalne kadi.</t>
  </si>
  <si>
    <t>Manšete za tesnitev talnega odtoka ter preboja za sifon kopalne kadi.</t>
  </si>
  <si>
    <t>Kompletna dobava in vgradnja odkapne letve:
* trikotna letev bele barve na stiku kopalne kadi s stensko keramično oblogo,
* vodotesna vgradnja.</t>
  </si>
  <si>
    <t>Kompletna dobava in vgradnja montažnih opečnih preklad:
* zidarska višina vrat - kot obstoječe (upoštevati ob vgradnji preklad),
* prednapete opečne preklade nad novimi vratnimi odprtinami,
* preklada za opečno steno debeline 8 cm,
* vključno izdelava ležišča za preklado ter montaža preklade nanj s potrebnim veznim materialom.
Obračunska dolžina je zidarska mera vratne odprtine + 2 × 15 cm za ležišče preklade.</t>
  </si>
  <si>
    <t>3.05.</t>
  </si>
  <si>
    <t>Priprava špalete za vgradnjo vrat (razširitev odprtine v kopalnici): 
* notranja špaleta širine 10 do 12 cm.
* grobi izravnalni omet iz cementne malte (skladna s SIST EN 998-1) s predhodnim obrizgom,
* površine morajo biti ravne in pravokotne, pripravljene za vgradnjo vrat.
Obračun po dolžini špalete.</t>
  </si>
  <si>
    <t>3.01.a.</t>
  </si>
  <si>
    <t>Demontaža in odstranitev radiatorja :
* jeklen členast radiator dimenzij : 350mm x 800mm, 
* stenska montaža,
* vključno prenosi, prevoz na deponijo.</t>
  </si>
  <si>
    <t>Kompletna izdelava, dobava in montaža pokrova z vgradnim okvirjem za revizijski dostop do sifona kopalne kadi:
* pokrov dimenzije 30 × 30 cm,
* vgradni okvir za vgradnjo v zidan podstavek kopalne kadi, obložen s stensko keramiko,
* okvir in pokrov iz nerjaveče jeklene pločevine (AISI 304 ali AISI 304l),
* pokrov mora biti snemljiv.
Komplet z vsem potrebnim ptirtdilnim in drobnim materialom, pomožnimi in pripravljalnimi deli.</t>
  </si>
  <si>
    <t>2.08.</t>
  </si>
  <si>
    <t>4.05.</t>
  </si>
  <si>
    <t>Vzdrževalna dela na ostalih radiatorjih v stanovanju:
* pregled in po potrebi zamenjava ventilov in stenskih obešal, vključno s tesnilnim in drugim drobnim materialom.</t>
  </si>
  <si>
    <t>Skupaj vsa tri stanovanja z upoštevanjem popusta brez DDV:</t>
  </si>
  <si>
    <t>Skupaj vsa tri stanovanja (brez DDV):</t>
  </si>
  <si>
    <t>Odstranitev lesenih polnih vrat brez nadsvetlobe:
* zidarska mera: 70 × 205 cm,
* lesen podboj in leseno polno vratno krilo,
* odstranitev kompletnih vrat (podboj, krilo).
(vrata v kopalnico)</t>
  </si>
  <si>
    <t>Gumiran poliestrski trak na stiku tlaka s stenami (po celotnem obodu prostora) ter vogalni stik sten (kopalna kad).</t>
  </si>
  <si>
    <t>SPLOŠNE ZAHTEVE</t>
  </si>
  <si>
    <t>DODATNA SPLOŠNA NAVODILA</t>
  </si>
  <si>
    <t>d1</t>
  </si>
  <si>
    <t>d2</t>
  </si>
  <si>
    <t>Popis je izdelan tako, da ponudnik vnese ceno za enoto posamezne postavke. Vse matematične operacije so že prednastavljene. Kljub temu je ponudnik sam dolžan preveriti in poskrbeti za računsko pravilnost oddanih ponudb. V kolikor ponudnik v prednastavljenih matematičnih operacijah opazi napako pričakujemo, da o tem takoj obvesti naročnika.</t>
  </si>
  <si>
    <t>d3</t>
  </si>
  <si>
    <t>Ponudnik mora nuditi in podati ceno za enoto za vse postavke iz popisa del in to tako, kot je zapisano za vsako postavko ob upoštevanju vseh "splošnih zahtev" in razpisne dokumentacije.</t>
  </si>
  <si>
    <t>d4</t>
  </si>
  <si>
    <t xml:space="preserve">Dopisovanje podatkov, spreminjanje vsebine popisa del, spreminjanje matematičnih operacij, spreminjanje količin ni dovoljeno. </t>
  </si>
  <si>
    <t>d5</t>
  </si>
  <si>
    <t>d6</t>
  </si>
  <si>
    <t>d7</t>
  </si>
  <si>
    <t>NABAVA GRADBENIH IN DRUGIH PROIZVODOV, NAPRAV TER OPREME</t>
  </si>
  <si>
    <t>n1</t>
  </si>
  <si>
    <t>Izbrani izvajalec lahko dobavi in vgradi samo takšne proizvode in naprave, za katere lahko v skladu z vsakokrat veljvnimi predpisi in standardi dokaže, da imajo deklarirane in zahtevane lastnosti.</t>
  </si>
  <si>
    <t>n2</t>
  </si>
  <si>
    <r>
      <t xml:space="preserve">Izbrani izvajalec mora </t>
    </r>
    <r>
      <rPr>
        <u/>
        <sz val="11"/>
        <rFont val="Verdana"/>
        <family val="2"/>
        <charset val="238"/>
      </rPr>
      <t>za vse označene postavke v popisu del</t>
    </r>
    <r>
      <rPr>
        <sz val="11"/>
        <rFont val="Verdana"/>
        <family val="2"/>
        <charset val="238"/>
      </rPr>
      <t xml:space="preserve"> (glej stolpec "izbira proizvodov") pred nabavo naročniku predložiti v pregled in potrditev:
- seznam proizvodov, naprav in opreme z navedenim nazivom proizvajalca ter proizvoda,
- za vsakega od teh dokazilo ali dokazila, v katerih mora biti izkazano izpolnjevanje zahtev v nadaljevanju ter iz popisov del.
Naročnik bo predložen seznam in dokazila pregledal najkasneje v roku 2 delovnih dni od prejema:
- v primerih nejasnosti bo naročnik izvajalca pozval k dopolnitvi in/ali pojasnilom,
- v primerih neizpolnjevnja zahtev bo naročnik obrazloženo od izvajalca zahteval zamenjavo takšnega proizvoda, naprave ali opreme ter predložitev novega seznama in dokazil,
- v ostalih primerih bo naročnik potrdil seznam (delno ali v celoti).
Dokazil ni potrebno prilagati v naslednjih primerih:
- če so bila s strani izbranega izvajalca že predložena in s strani naročnika potrjena v kateremkoli od postopkov po tem Okvirnem sporazumu,
- če so s strani naročnika že uvrščena na seznam pregledanih ustreznih dokazil (glej "n3" v nadaljevanju),
- če izbrani izvajalec namerava vgraditi točno isti proizvod, ki je kot referenčen naveden zaradi njegovih vizualnih značilnosti (glej "n4" v nadaljevanju).</t>
    </r>
  </si>
  <si>
    <t>n3</t>
  </si>
  <si>
    <t>Naročnik bo na svojih spletnih straneh ali pa z obvestili po elektronski pošti vse ponudnike najmanj 2× letno obveščal o tem, za katere proizvode že razpolaga z dokazili z namenom, da zanje nobenemu od ponudnikov teh dokazil ni več potrebno predlagati.</t>
  </si>
  <si>
    <t>n4</t>
  </si>
  <si>
    <t>Ker za posamezne proizvode njihovih vizualnih značilnosti (oblikovne značilnosti, barve, struktura, obdelave površin ipd.) s tehničnimi specifikacijami ni mogoče dovolj natančno in razumljivo opisati, so v popisih del še dodatno k tehničnim specifikacijam proizvodi opisani na način, kot ga dopušča (6) odstavek 68. člena ZJN-3 z dopisom "ali enakovredno".
To so:
- vse vrste keramičnih in podobnih ploščic,
- talne obloge iz umetnih mas,
- gotovi parketi,
- polnila balkonskih ograj,
- kopalniški radiatorji.
V primerih, ko izbrani izvajalec namerava dobaviti proizvode, enakovredne specificiranim referenčnim, mora pred tem naročniku (poleg dokazil po "n2") dostaviti v pregled in potrditev njihove vzorce (najmanj po eno celo ploščo ali ploščico ali lamelo oz. vzorec velikosti najmanj 60 × 60 cm oz. dolžine najmanj 60 cm). 
Naročnik bo predložene vzorcea pregledal najkasneje v roku 2 delovnih dni od prejema, ter jih potrdil ali pa obrazloženo zavrnil in zahteval predložitev novih.</t>
  </si>
  <si>
    <t>n5</t>
  </si>
  <si>
    <t>Naročnik je lastnik ali pa gospodari z več kot 2.000 stanovanjskimi enotami.
Da bi lahko zagotovili čim bolj nemoteno uporabo vseh teh stanovanj, vzdrževanje vseh v stanovanja vgrajenih proizvodov, naprav in opreme, oskrbo z rezervnimi in potrošnimi deli, s tem v zvezi naročnik določa dodatne pogoje in omejitve, ki jim morajo zadostiti proizvodi, namenjeni za vgradnjo po teh specifikacijah.</t>
  </si>
  <si>
    <t>►</t>
  </si>
  <si>
    <t>Naročnik ne dovoli vgradnje proizvodov, naprav in opreme iz opuščenih programov.</t>
  </si>
  <si>
    <r>
      <rPr>
        <u/>
        <sz val="11"/>
        <rFont val="Verdana"/>
        <family val="2"/>
        <charset val="238"/>
      </rPr>
      <t>Omejitve za</t>
    </r>
    <r>
      <rPr>
        <sz val="11"/>
        <rFont val="Verdana"/>
        <family val="2"/>
        <charset val="238"/>
      </rPr>
      <t xml:space="preserve"> proizvode, naprave in opremo, ki potrebujejo vzdrževanje s strani pooblaščenih serviserjev in/ali redno menjavo potrošnih delov in/ali je njihovo delovanje pogoj za normalno rabo stanovanja (t.j. za </t>
    </r>
    <r>
      <rPr>
        <u/>
        <sz val="11"/>
        <rFont val="Verdana"/>
        <family val="2"/>
        <charset val="238"/>
      </rPr>
      <t>plinske grelnike, grelnike sanitarne vode in prezračevalne naprave z vračanjem toplote</t>
    </r>
    <r>
      <rPr>
        <sz val="11"/>
        <rFont val="Verdana"/>
        <family val="2"/>
        <charset val="238"/>
      </rPr>
      <t>):
- pooblaščeni serviserji morajo imeti odzivni čas največ 24 ur,
- potrošni deli (tisti, ki jih lahko uporabniki menjajo sami) morajo biti dobavljivi v roku 1 tedna na prodajnih mestih v Mestni občini Celje,
- proizvajalec mora zagotavljati oskrbo z originalnimi rezervnimi deli in servisnimi storitvami najmanj za dvokratnik garancijske dobe.</t>
    </r>
  </si>
  <si>
    <r>
      <rPr>
        <u/>
        <sz val="11"/>
        <rFont val="Verdana"/>
        <family val="2"/>
        <charset val="238"/>
      </rPr>
      <t>Omejitve za</t>
    </r>
    <r>
      <rPr>
        <sz val="11"/>
        <rFont val="Verdana"/>
        <family val="2"/>
        <charset val="238"/>
      </rPr>
      <t xml:space="preserve"> proizvode, naprave in opremo, ki po izkušnjah naročnika v svoji celi pričakovani življenski dobi (ki je praviloma daljša od 15 let) potrebujejo nadomestne dele in je njihovo delovanje pogoj za normalno rabo stanovanja (t.j. za </t>
    </r>
    <r>
      <rPr>
        <u/>
        <sz val="11"/>
        <rFont val="Verdana"/>
        <family val="2"/>
        <charset val="238"/>
      </rPr>
      <t>splakovalne kotličke, kopalne in tuš kadi, tuš kabine, sanitarne armature, grelna telesa, stikala, vtičnice in svetilke</t>
    </r>
    <r>
      <rPr>
        <sz val="11"/>
        <rFont val="Verdana"/>
        <family val="2"/>
        <charset val="238"/>
      </rPr>
      <t>):
- rezervni in potrošni deli morajo biti dobavljivi na prodajnih mestih na področju RS,
- proizvajalec mora zagotavljati oskrbo z originalnimi rezervnimi in potrošnimi deli najmanj za 5 let.</t>
    </r>
  </si>
  <si>
    <t>ZELENO JAVNO NAROČANJE</t>
  </si>
  <si>
    <t>z1</t>
  </si>
  <si>
    <t>Zahteve so navedene v povabilu k oddaji ponudbe.</t>
  </si>
  <si>
    <t>z2</t>
  </si>
  <si>
    <r>
      <t xml:space="preserve">Izbrani izvajalec mora </t>
    </r>
    <r>
      <rPr>
        <u/>
        <sz val="11"/>
        <rFont val="Verdana"/>
        <family val="2"/>
        <charset val="238"/>
      </rPr>
      <t>pred nabavo in vgradnjo</t>
    </r>
    <r>
      <rPr>
        <sz val="11"/>
        <rFont val="Verdana"/>
        <family val="2"/>
        <charset val="238"/>
      </rPr>
      <t xml:space="preserve"> predstavniku naročnika predložiti v potrditev seznam proizvodov z dokazili v slovenskem jeziku, da so izpolnjene zahteve iz Uredbe o zelenem javnem naročanju v skladu z "Izjavo ponudnika".</t>
    </r>
  </si>
  <si>
    <t>RAVNANJE Z ODPADKI</t>
  </si>
  <si>
    <t>o1</t>
  </si>
  <si>
    <t>Naročilo za prevzem gradbenih odpadkov je sestavni del sklenjenega Okvirnega sporazuma (12. člen).</t>
  </si>
  <si>
    <t>o2</t>
  </si>
  <si>
    <t>Gradbeni odpadki se morajo na gradbišču začasno skladiščiti ločeno po posameznih vrstah s klasifikacijskega seznama odpadkov in ločeno od drugih odpadkov tako, da ne onesnažujejo okolja, z njimi pa ravnati tako, da jih je mogoče obdelati.
Če gradbenih odpadkov ni mogoče začasno skladiščiti na gradbišču ali na območju objekta, v katerem se izvajajo gradbena dela, mora izvajalec gradbene odpadke odlagati neposredno po nastanku v zabojnike, ki jih pred tem namesti na gradbišču ali ob objektu in so prirejeni za odvoz gradbenih odpadkov brez prekladanja.
(glej 4. člen Uredbe o ravnanju z odpadki, ki nastanejo pri gradbenih delih)</t>
  </si>
  <si>
    <t>o3</t>
  </si>
  <si>
    <t>Izvajalec mora ob zaključku del (na sprejemu in izročitvi) naročniku predati pravilno izpolnjene evidenčne liste o ravnanju z odpadki (glej 12. člena sklenjenega Okvirnega sporazuma).</t>
  </si>
  <si>
    <t>ENOTNE CENE POSAMEZNIH POSTAVK MORAJO VKLJUČEVATI:</t>
  </si>
  <si>
    <t>e1</t>
  </si>
  <si>
    <t>e2</t>
  </si>
  <si>
    <t>e3</t>
  </si>
  <si>
    <t>e4</t>
  </si>
  <si>
    <t>e5</t>
  </si>
  <si>
    <t>dostava vzorcev in dokazne dokumentacije v slovenskem jeziku,</t>
  </si>
  <si>
    <t>e6</t>
  </si>
  <si>
    <t>e7</t>
  </si>
  <si>
    <t>e8</t>
  </si>
  <si>
    <t>e9</t>
  </si>
  <si>
    <t>e10</t>
  </si>
  <si>
    <t>e11</t>
  </si>
  <si>
    <t>e12</t>
  </si>
  <si>
    <t>e13</t>
  </si>
  <si>
    <t>e14</t>
  </si>
  <si>
    <t>e15</t>
  </si>
  <si>
    <t>e16</t>
  </si>
  <si>
    <t>e17</t>
  </si>
  <si>
    <t>e18</t>
  </si>
  <si>
    <t>e19</t>
  </si>
  <si>
    <t>e20</t>
  </si>
  <si>
    <t>izvedba v fazah, prilagojena tehnološkim zahtevam in omejitvami, povezanimi s krajem in časom izvedbe ter drugim dejstvom, kot to izhaja iz razpisne dokumentacije,</t>
  </si>
  <si>
    <t>e21</t>
  </si>
  <si>
    <t>dokazovanje skladnosti z veljavnimi standardi in tehničnimi specifikacijami, z zahtevami Uredbe o zelenem javnem naročanju in dokazovanje izpolnjevanja s popisom del in v splošnih zahtevah predpisanih zahtev,</t>
  </si>
  <si>
    <t>e22</t>
  </si>
  <si>
    <t>e23</t>
  </si>
  <si>
    <t>e24</t>
  </si>
  <si>
    <t>e25</t>
  </si>
  <si>
    <t>e26</t>
  </si>
  <si>
    <t>e27</t>
  </si>
  <si>
    <t>e28</t>
  </si>
  <si>
    <t>e29</t>
  </si>
  <si>
    <t>nakladanje in odvoz odpadkov in embalaže na stalno deponijo, plačilo vseh prispevkov in dajatev za stalno deponijo odpadnega materiala, vključno s predložitvijo »evidenčnih listov o ravnanju z odpadki«, razen če je to izrecno drugače opisano v popisu del,</t>
  </si>
  <si>
    <t>e30</t>
  </si>
  <si>
    <t>vsi ukrepi za zaščito delavcev na delovišču in mimoidočih skladno z veljavnimi predpisi s področja varnosti in zdravja pri delu, varstva pred požari ter varnostnim načrtom,</t>
  </si>
  <si>
    <t>e31</t>
  </si>
  <si>
    <t>predaja enega izvoda dokumentacije o izvedenih delih (vse v slovenskem jeziku):
- pravilno izpolnjene in potrjene garancijske listine,
- navodila za uporabo in vzdrževanje,
- seznami pooblaščenih serviserjev,
- izjave lastnostih ali druga ustrezna dokazila o vgrajenih gradbenih proizvodih,
- poročila o meritvah, zapisnike o zagonih, preizkusih ipd.,</t>
  </si>
  <si>
    <t>e32</t>
  </si>
  <si>
    <t>fotografiranje pred, med in po izvedbi del ter predaja fotografij v digitalni obliki na nosilcu podatkov;
- na fotografijah mora biti razvidno, na kaj se nanašajo in v katerem prostoru so posnete,
- ob predaji morajo biti fotografije urejene v mapah po datumih in v zaporedju fotografiranja,
na fotografijah mora biti posneto najmanj:
- stanje pred pričetkom del,
- stanje po izvedenih rušitvenih delih oz. po odstranitvah,
- stanje po izvedenih razvodih instalacij pred ometavanjem in estrihi ali zapiranjem suhomontažnih sten in stropov,
- kompletna tesno izvedena izolacija pred vlago v kopalnici in na balkonu,
- vse faze sanacije armature,
- stanje po dokončanih delih,</t>
  </si>
  <si>
    <t>e33</t>
  </si>
  <si>
    <t>obvestilo upravniku ter na oglasno desko v stavbi najmanj 2 dni pred pričetkom del, ki mora vsebovati:
- točen naziv izvajalca del,
- ime in priimek odgovorne osebe izvajalca ter telefonsko številko, na kateri je vedno dosegljiv,
- termine izvajanja del,</t>
  </si>
  <si>
    <t>e34</t>
  </si>
  <si>
    <t>e35</t>
  </si>
  <si>
    <t>Kraigherjeva ulica 28, Celje</t>
  </si>
  <si>
    <t>pritličje
pritličje
4. nadstropje</t>
  </si>
  <si>
    <t>HABIT d.o.o., PE Celje</t>
  </si>
  <si>
    <t>STANOVANJE ŠT. 3, Kraigherjeva ulica 28, Celje</t>
  </si>
  <si>
    <t>Skupaj A.+B.+C.+D. za stanovanje št. 3 na Kraigherjevi ulici 28 (brez DDV):</t>
  </si>
  <si>
    <t>Skupaj A.+B.+C.+D. za stanovanje št. 4 na Kraigherjevi ulici 28 (brez DDV):</t>
  </si>
  <si>
    <t>izbira proizvodov</t>
  </si>
  <si>
    <t>Rušenje kompletnega tlaka v kopalnici v predvideni sestavi:
* keramične ploščice položene b cementno malto ali lepljene na podlago,
* armiran cementni estrih, debeline do 8 cm,
* zvočna izolacija (stiropor), debeline do 2 cm,
* bitumenski varilni trakovi, polno navarjeni na betonsko podlago.
* vključno s čiščenjem, sortiranjem po vrstah odpadkov, nakladanjem in prenosom ruševin neposredno na prevozno sredstvo,
* odvoz ruševin na stalno deponijo, vključno z vsemi stroški deponije in dajatvami ter s predpisano dokumentacijo o ravnanju z odpadki.
Obračun po tlorisni površini porušenega tlaka.
(kopalnica)</t>
  </si>
  <si>
    <t>Kompletna vgradnja tuš kadi:
* tuš kad 80 × 100 cm,
* zidanje podstavka z opeko ali s pregradnimi bloki iz porobetona po obodu tuš kadi višine do 10 cm,
* vključno vzidava tuš kadi.
V ceni upoštevati ves potreben material, prenose, pripravljalna in pospravljalna dela.</t>
  </si>
  <si>
    <t>(n2) seznam in dokazila za:
* suha mešanica za estrihe,
* PP vlakna,
* penasta folija.</t>
  </si>
  <si>
    <t>(n2) seznam in dokazila za sistem tesnjenja:
* premaz,
* trakovi, vogalniki in manšete.</t>
  </si>
  <si>
    <t xml:space="preserve">(n4)
kot npr. 
Gorenje MOZAIC 3M 33,3x33,3cm ali enakovredno po tehničnih lastnostih, dimenziji, barvi in teksturi
</t>
  </si>
  <si>
    <t>(n4)
kot npr.
Gorenje MOZAIC 42M in MOZAIC 42M LIGHT (20×40cm) ali enakovredno po tehničnih lastnostih, dimenziji, barvi in teksturi</t>
  </si>
  <si>
    <t>Kompletna izdelava, dobava in vgradnja notranjih enokrilnih vrat v kopalnico:
Velikost (zidarska mera): 90 × 205 cm.
Podboj:
* lesen vratni podboj za debelino stene do 10 cm,
* obojestransko prekrivne letve (v kopalnici montaža po stenski keramiki),
* obdelava: lakirano s PU lakom v beli barvi.
Lesen prag:
* dimenzij ca. 82 x 6.5 x 2 cm,
* pritrjen z vtopljenimi vijaki.</t>
  </si>
  <si>
    <r>
      <t xml:space="preserve">Vratno krilo:
* polno krilo, </t>
    </r>
    <r>
      <rPr>
        <b/>
        <sz val="11"/>
        <rFont val="Verdana"/>
        <family val="2"/>
        <charset val="238"/>
      </rPr>
      <t>klimatska kategorija A2,</t>
    </r>
    <r>
      <rPr>
        <sz val="11"/>
        <rFont val="Verdana"/>
        <family val="2"/>
        <charset val="238"/>
      </rPr>
      <t xml:space="preserve">
* vratno krilo </t>
    </r>
    <r>
      <rPr>
        <b/>
        <sz val="11"/>
        <rFont val="Verdana"/>
        <family val="2"/>
        <charset val="238"/>
      </rPr>
      <t>spodaj tovarniško impregnirano</t>
    </r>
    <r>
      <rPr>
        <sz val="11"/>
        <rFont val="Verdana"/>
        <family val="2"/>
        <charset val="238"/>
      </rPr>
      <t xml:space="preserve"> (zaščita proti vpijanju vlage - brez prirezovanja na objektu samem),
* izrez + dobava in vgradnja bele </t>
    </r>
    <r>
      <rPr>
        <b/>
        <sz val="11"/>
        <rFont val="Verdana"/>
        <family val="2"/>
        <charset val="238"/>
      </rPr>
      <t>PVC prezračevalne rešetke</t>
    </r>
    <r>
      <rPr>
        <sz val="11"/>
        <rFont val="Verdana"/>
        <family val="2"/>
        <charset val="238"/>
      </rPr>
      <t xml:space="preserve"> dimenzij ca. 90 × 450 mm,
* trojna nasadila,
* obdelava: lakirano s PU lakom v beli barvi,
* odpiranje: kot obstoječe.
Kljuka:
* na obeh straneh, enoten ščit,
* kromirano oz. srebrne barve
Ključavnica:
* na notranji strani "metuljček", zunaj indikator zasedenosti.
Odbojnik:
* stenski silikonski, bele barve,
* po izboru naročnika.</t>
    </r>
  </si>
  <si>
    <t>Kompletna dobava in polaganje notranjih stenskih ploščic - pas v kuhinji nad pultom:
* notranje stenske ploščice srednjega cenovnega razreda,
* velikost 20 × 20 cm,
* pas nad pultom v kuhinji višine 60 cm (3 vrste po 20 cm),
* polno lepljene na pripravljeno podlago, vključno s poglobljenim fugiranjem,
* podlaga: ometane stene, s katerih so bile predhodno odstranjene stare stenske ploščice,
* širina fug: 3 mm,
* vogalni stiki zatesnjeni s trajnoelastičnim kitom (za notranjo uporabo z dodatkom za preprečevanje nastanka plesni) v barvi fugirne mase,
* pravokotno polaganje po polagalnem načrtu oz. navodilih naročnika.
Obračun po neto narisni obloženi površini.
(kuhinja)</t>
  </si>
  <si>
    <t>(n4)
kot npr.
Gorenje MARIJA 0 ali enakovredno po tehničnih lastnostih, dimenziji, barvi in teksturi</t>
  </si>
  <si>
    <t>Doplačilo k poziciji 1.07. za obdelavo okenske špalete s stenskimi ploščicami.</t>
  </si>
  <si>
    <t>1.04.a</t>
  </si>
  <si>
    <t>Doplačilo za slikanje v barvnem odtenku po izboru najemnika:
* stene v predsobi in v kuhinji.
Količina ocenjena.</t>
  </si>
  <si>
    <t>Popravilo suhomontažnih oblog, ki se ohranijo in s katerih se odstrani obstoječa stenska keramika:
* po potrebi zamenjava poškodovane mavčnokartonske plošče: nova plošča tip DFH2IR, d = 12,5 mm, izdelane po SIST EN 520,
* vključno morebitno potrebno bandažiranje stikov in vogalov (obdelava do stopnje Q2).</t>
  </si>
  <si>
    <r>
      <t>m</t>
    </r>
    <r>
      <rPr>
        <vertAlign val="superscript"/>
        <sz val="11"/>
        <rFont val="Verdana"/>
        <family val="2"/>
        <charset val="238"/>
      </rPr>
      <t>2</t>
    </r>
    <r>
      <rPr>
        <sz val="10"/>
        <color theme="1"/>
        <rFont val="Arial"/>
        <family val="2"/>
        <charset val="238"/>
      </rPr>
      <t/>
    </r>
  </si>
  <si>
    <t>(n2) seznam in dokazila za:
* mavčnokartonske plošče,
* kovinska podkonstrukcija.</t>
  </si>
  <si>
    <t>Količine cevnih razvodov so ocenjene!</t>
  </si>
  <si>
    <t>Demontaža in odstranitev stenske kuhinjske armature:
* vključno odstranitev obstoječih podometnih ventilov.</t>
  </si>
  <si>
    <t>Kompletna izvedba (dobava in montaža) priključnega mesta za pomivalno korito in pomivalni stroj:
* 2× kotni regulirni ventil DN15 (1× običajni + 1× kombinirani),
* PVC čep DN50 na priključku na odtočno cev,
* vključno vsa potrebna dela in material za priklop.
(kuhinja)</t>
  </si>
  <si>
    <t>Kompletna dobava in montaža električnega grelnika sanitarne vode (50 l):
* stenska pokončna montaža,
* energijski razred C,
* priključna moč: 2 kW,
* elektromehanska regulacija temperature,
* signalna lučka za delovanje grelca,
* tesnitev prehoda priključnega električnega kabla v steno,
* vključno varnostni ventil,
* vključno dobava 2× kotni regulirni ventil DN 15 z gibkima oplaščenima pletenicama ter pribora za montažo in priklop.
Vgradnja:
* zgornji rob ca. 10 cm pod stropom,
* priključki za vodo in elektriko: največ 10 cm pod spodnjim robom grelnika.</t>
  </si>
  <si>
    <t>(n5) dodatni pogoji in omejitve za enoročno baterijo</t>
  </si>
  <si>
    <t>Kompletna dobava in montaža stranišča, sestavljenega iz:
* WC školjke iz sanitarnega porcelana bele barve, talne izvedbe z zadnjim iztokom,
* polna sedežna deska s pokrovom in gumijastimi odbijači,
* nadometni 6 l  splakovalni kotliček za nizko vgradnjo iz umetnih mas, z dvostopenjskIm splakovanjem (6 l/3 l) in z izolacijo proti rosenju,
* kotni regulirni ventil DN 15 z gibko oplaščeno pletenico,
* vključno vse povezovalne in priključne cevi, rozete, pritrdilni, vezni in tesnilni material.</t>
  </si>
  <si>
    <t>(n5) dodatni pogoji in omejitve za splakovalni kotliček
(z2) seznam in dokazila za splakovalni kotliček</t>
  </si>
  <si>
    <r>
      <t xml:space="preserve">Kompletna dobava in motaža pravokotne tuš kadi, sestavljene iz:
* bele pravokotne </t>
    </r>
    <r>
      <rPr>
        <b/>
        <sz val="11"/>
        <rFont val="Verdana"/>
        <family val="2"/>
        <charset val="238"/>
      </rPr>
      <t>nizke</t>
    </r>
    <r>
      <rPr>
        <sz val="11"/>
        <rFont val="Verdana"/>
        <family val="2"/>
        <charset val="238"/>
      </rPr>
      <t xml:space="preserve"> tuš kadi za vgradnjo,
* dimenzije 80 × 100 cm,
* odtočne garniture s sifonom,
* enoročne stenske mešalne armature za tuš, s stensko konzolo l = 600 mm s premičnim nastavkom, fleksibilno cevjo l = 1,5 m in tuš ročico z nastavljivim curkom vode,
* vogalne tuš kabine, polnila iz kaljenega ornamentnega stekla v belih kovinskih okvirjih, z dvodelnimi drsnimi vrati, višina kabine ca. 190 cm (ne sme biti višja od obloge s keramičnimi ploščicami),
* vključno vse povezovalne in priključne cevi, rozete, pritrdilni, vezni in tesnilni material.</t>
    </r>
  </si>
  <si>
    <t>(n4)
kot npr.
BIAL Earth ali enakovredno po tehničnih lastnostih, obliki in barvi</t>
  </si>
  <si>
    <t>(n2) seznam in dokazila</t>
  </si>
  <si>
    <t>Kompletna dobava in montaža zračnika:
* zračnik z regulacijo, dimenzij 100x100mm do 200x150mm (odvisno od dejanske mere obstoječe odprtine),
* izdelan iz nerjaveče pločevine,
* sestavljen iz vgradnega okvirja, prekrivne rešetke in premičnih žaluzij za nastavitev pretoka zraka,
* vključno pritrdilni material.
(kopalnica)</t>
  </si>
  <si>
    <t>Količine in dimenzije kablov in cevi so ocenjene!</t>
  </si>
  <si>
    <t>(n2) seznam in dokazila
(n5) dodatni pogoji in omejitve za:
* enoročno armaturo  komplet z ostalim priborom za tuš,
* belo pravokotno tuš kad,
* vogalno tuš kabino</t>
  </si>
  <si>
    <t>Dobava in montaža vtičnic 230V p/o vključno z podometno dozo in dolbljenjem utora, vključno potrebni montažni material.
(ocenjena količina v primeru negativnih meritev).</t>
  </si>
  <si>
    <t>Dobava in montaža stikal 230V p/o vključno z podometno dozo in dolbljenjem utora, vključno potrebni montažni material.
(ocenjena količina v primeru negativnih meritev).</t>
  </si>
  <si>
    <t>Priklop naprav (električni grelnik sanitarne vode).</t>
  </si>
  <si>
    <t>Stalni priključek, podometni 230V.</t>
  </si>
  <si>
    <t>Ureditev ozemljitve razsvetljave, vtičnic 230V, obnovitev spojev v razdelilnih dozah el. instalacije.
* žica P/F-Y 4 mm2, položena v cevi,
* vključno potrebni montažni material.</t>
  </si>
  <si>
    <r>
      <t xml:space="preserve">Funkcionalni preizkus vseh tokokrogov in delovanja zaščitnih sistemov, meritve in poročilo o meritvah.
Preglednik mora imeti potrdilo (Edison) o pridobljeni nacionalni kvalifikaciji za pregledovanje električnih instalacij, ki mora biti priloženo poročilu o meritvah.
</t>
    </r>
    <r>
      <rPr>
        <b/>
        <sz val="11"/>
        <rFont val="Verdana"/>
        <family val="2"/>
        <charset val="238"/>
      </rPr>
      <t>V primeru neustreznosti obstoječih instalacij mora izvajalec takoj obvestiti naročnika ter mu predložiti ponudbo za odpravo ugotovljenih pomanjkljivosti !!!</t>
    </r>
  </si>
  <si>
    <t>Kompletna dobava in motaža kopalne kadi, sestavljene iz:
* akrilne kopalne kadi, bele barve, pravokotne oblike, dimenzij 160 × 70 cm,
* odtočne garniture s sifonom,
* enoročne stenske mešalne armature za kopalno kad s stensko konzolo l = 600 mm s premičnim nastavkom, fleksibilno cevjo l = 1,5 m in tuš ročico z nastavljivim curkom vode,
* aluminijast nosilec zaves za tuš kadi, kromiran, vključno s potrebnim pritrdilnim materialom za fiksiranje v steno, vključno stropna obešala zaradi preprečitve deformacij nosilca zavese, 
* PVC kopalniška zavesa širine 180cm in višine 200cm v barvi po izboru naročnika,
* vključno vse povezovalne in priključne cevi, rozete, pritrdilni, vezni in tesnilni material.</t>
  </si>
  <si>
    <t>(n2) seznam in dokazila
(n5) dodatni pogoji in omejitve za:
* enoročno armaturo  komplet z ostalim priborom,
* belo pravokotno kopalno kad.</t>
  </si>
  <si>
    <t>Kompletna vgradnja kopalne kadi:
* kopalna kad 70 × 160 cm,
* zidanje podstavka z opeko ali s pregradnimi bloki iz penobetona po obodu kopalne kadi višine do 60 cm,
* vključno vzidava kopalne kadi,
* vključno izdelava odprtine 30 × 30 cm v podstavku kopalne kadi za revizijsko odprtino z vsemi potrebnimi zidarskimi obdelavami.
V ceni upoštevati prenose, pripravljalna in pospravljalna dela.</t>
  </si>
  <si>
    <t xml:space="preserve">(n4)
kot npr. 
Gorenje LUCY VIOLET 33,3×33,3cm ali enakovredno po tehničnih lastnostih, dimenziji, barvi in teksturi
</t>
  </si>
  <si>
    <t>(n4)
kot npr.
Gorenje LUCY 65 WHITE (20×60cm) ali enakovredno po tehničnih lastnostih, dimenziji, barvi in teksturi</t>
  </si>
  <si>
    <t>(n2) seznam in dokazila za pralno barvo</t>
  </si>
  <si>
    <t>(n2) seznam in dokazila za prekrivno barvo</t>
  </si>
  <si>
    <t>(n2) seznam in dokazila za disperzijsko barvo</t>
  </si>
  <si>
    <t>Kompletna dobava in montaža električnega grelnika sanitarne vode (80 l):
* stenska pokončna montaža,
* energijski razred C,
* priključna moč: 2 kW,
* elektromehanska regulacija temperature,
* signalna lučka za delovanje grelca,
* tesnitev prehoda priključnega električnega kabla v steno,
* vključno varnostni ventil,
* vključno dobava 2× kotni regulirni ventil DN 15 z gibkima oplaščenima pletenicama ter pribora za montažo in priklop.
Vgradnja:
* zgornji rob ca. 10 cm pod stropom,
* priključki za vodo in elektriko: največ 10 cm pod spodnjim robom grelnika.</t>
  </si>
  <si>
    <t>(n2) seznam in dokazila
(n5) dodatni pogoji in omejitve</t>
  </si>
  <si>
    <t xml:space="preserve">(n4)
kot npr. 
BIAL Earth ali enakovredno po obliki, barvi in tehničnih lastnostih
</t>
  </si>
  <si>
    <r>
      <t>Razširitev prehoda v kopalnico (</t>
    </r>
    <r>
      <rPr>
        <sz val="11"/>
        <rFont val="Symbol"/>
        <family val="1"/>
        <charset val="2"/>
      </rPr>
      <t>D</t>
    </r>
    <r>
      <rPr>
        <sz val="11"/>
        <rFont val="Verdana"/>
        <family val="2"/>
        <charset val="238"/>
      </rPr>
      <t>=30cm) ; rušenje notranjih pregradnih sten:
* notranja zidana pregradna stena debeline do 12 cm.
* vključno predhodno zarisovanje, 
* rušenje s predhodnim zarezovanjem zaradi preprečitve poškodb malte preostalega dela zidu (rezanje z brusilko z diamantno ploščo, L=2,10m),
* rušenje predhodno zarezanega dela zidu,
* pazljiva izvedba v območju obstoječih instalacijskih vertikal,
* vključno s čiščenjem, sortiranjem po vrstah odpadkov, nakladanjem in prenosom ruševin neposredno na prevozno sredstvo,
* odvoz ruševin na stalno deponijo, vključno z vsemi stroški deponije in dajatvami ter s predpisano dokumentacijo o ravnanju z odpadki.
Obračun po neto površini porušenih sten.</t>
    </r>
  </si>
  <si>
    <t>Kompletna vgradnja tuš kadi:
* tuš kad 70 × 90 cm,
* zidanje podstavka z opeko ali s pregradnimi bloki iz porobetona po obodu tuš kadi višine do 10 cm,
* vključno vzidava tuš kadi.
V ceni upoštevati ves potreben material, prenose, pripravljalna in pospravljalna dela.</t>
  </si>
  <si>
    <t>(n2) seznam in dokazila za opečne pregradne bloke</t>
  </si>
  <si>
    <t>Pozidava pri prehodu v kopalnico (10cm):
* zidanje z opečnimi pregradnimi bloki s podaljšano cementno malto, 
* zidanje s pregradnimi bloki debeline 12 cm.
* vključno dobava in izdelava malte za zidanje,
* vključno sidranje v obstoječe zidove (zidarske povezave ali sidra iz nerjavečega jekla),
* vključno vsi potrebni prenosi, pripravljalna in pospravljalna dela.</t>
  </si>
  <si>
    <t>Tesnjenje sten v območju tuš kadi.</t>
  </si>
  <si>
    <t>(n4)
kot npr. 
Gorenje JUTA 3 33,3x33,3cm ali enakovredno po tehničnih lastnostih, dimenziji, barvi in teksturi</t>
  </si>
  <si>
    <t>(n4)
kot npr. 
Gorenje JUTA 42 (20×40cm) ali enakovredno po tehničnih lastnostih, dimenziji, barvi in teksturi</t>
  </si>
  <si>
    <r>
      <t xml:space="preserve">Kompletna dobava in polaganje notranjih stenskih ploščic:
* notranje stenske ploščice srednjega cenovnega razreda,
* velikost ploščic 20 × 40 cm,
* barva in vrste ploščice po izboru naročnika,
* polno lepljene na pripravljeno podlago, vključno s poglobljenim fugiranjem,
* podlaga: ometane stene, s katerih so bile predhodno odstranjene stare stenske ploščice,
* širina fug: 3 mm,
* vogalni stiki zatesnjeni s trajnoelastičnim kitom (za notranjo uporabo z dodatkom za preprečevanje nastanka plesni) v barvi fugirne mase,
* pravokotno polaganje po polagalnem načrtu oz. navodilih naročnika.
Obračun po neto narisni obloženi površini.
</t>
    </r>
    <r>
      <rPr>
        <b/>
        <sz val="11"/>
        <rFont val="Verdana"/>
        <family val="2"/>
        <charset val="238"/>
      </rPr>
      <t>OPOMBA : pred dobavo keramičnih ploščic se izvajalec posvetuje z najemnikom stanovanja !!</t>
    </r>
  </si>
  <si>
    <r>
      <t xml:space="preserve">Kompletna dobava in polaganje notranjih talnih ploščic:
* notranje talne ploščice za kopalnice srednjega cenovnega razreda,
* velikost ploščic: 33,3 × 33,3 cm,
* vrsta in barva ploščic po izboru naročnika,
* protizdrsne ploščice (R9),
* polno lepljene na pripravljeno podlago, vključno s poglobljenim fugiranjem,
* podlaga: tesnilni nanos na cementnem estrihu,
* širina fug: 3 mm,
* stik s stensko oblogo zatesnjen s trajnoelastičnim kitom (za notranjo uporabo z dodatkom za preprečevanje nastanka plesni) v barvi fugirne mase,
* pravokotno polaganje.
Obračun po neto tlorisni obloženi površini.
</t>
    </r>
    <r>
      <rPr>
        <b/>
        <sz val="11"/>
        <rFont val="Verdana"/>
        <family val="2"/>
        <charset val="238"/>
      </rPr>
      <t>OPOMBA : pred dobavo keramičnih ploščic se izvajalec posvetuje z najemnikom stanovanja !!</t>
    </r>
  </si>
  <si>
    <r>
      <t xml:space="preserve">Kompletna dobava in polaganje notranjih stenskih ploščic v kopalnici:
* notranje stenske ploščice srednjega cenovnega razreda,
* velikost ploščic 20 × 40 cm,
* dve različni barvi iste vrste ploščice po izboru naročnika,
* polno lepljene na pripravljeno podlago, vključno s poglobljenim fugiranjem,
* podlaga: ometane stene, s katerih so bile predhodno odstranjene stare stenske ploščice,
* širina fug: 3 mm,
* vogalni stiki zatesnjeni s trajnoelastičnim kitom (za notranjo uporabo z dodatkom za preprečevanje nastanka plesni) v barvi fugirne mase,
* pravokotno polaganje po polagalnem načrtu oz. navodilih naročnika.
Obračun po neto narisni obloženi površini.
</t>
    </r>
    <r>
      <rPr>
        <b/>
        <sz val="11"/>
        <rFont val="Verdana"/>
        <family val="2"/>
        <charset val="238"/>
      </rPr>
      <t>OPOMBA : pred dobavo keramičnih ploščic se izvajalec posvetuje z najemnikom stanovanja !!</t>
    </r>
  </si>
  <si>
    <r>
      <t xml:space="preserve">Kompletna dobava in polaganje notranjih talnih ploščic:
* notranje talne ploščice za kopalnice srednjega cenovnega razreda,
* velikost ploščic: 33,3 × 33,3 cm,
* vrsta in barva ploščic po izboru naročnika,
* protizdrsne ploščice (R9),
* polno lepljene na pripravljeno podlago, vključno s poglobljenim fugiranjem,
* podlaga: tesnilni nanos na cementnem estrihu,
* širina fug: 3 mm,
* stik s stensko oblogo zatesnjen s trajnoelastičnim kitom (za notranjo uporabo z dodatkom za preprečevanje nastanka plesni) v barvi fugirne mase,
* diagonalnno polaganje.
Obračun po neto tlorisni obloženi površini.
</t>
    </r>
    <r>
      <rPr>
        <b/>
        <sz val="11"/>
        <rFont val="Verdana"/>
        <family val="2"/>
        <charset val="238"/>
      </rPr>
      <t>OPOMBA : pred dobavo keramičnih ploščic se izvajalec posvetuje z najemnikom stanovanja !!</t>
    </r>
  </si>
  <si>
    <r>
      <t xml:space="preserve">Kompletna dobava in polaganje notranjih stenskih ploščic:
* notranje stenske ploščice srednjega cenovnega razreda,
* velikost ploščic 25 × 60 cm,
* barva in vrsta ploščice po izboru naročnika,
* polno lepljene na pripravljeno podlago, vključno s poglobljenim fugiranjem,
* podlaga: ometane stene, s katerih so bile predhodno odstranjene stare stenske ploščice,
* širina fug: 3 mm,
* vogalni stiki zatesnjeni s trajnoelastičnim kitom (za notranjo uporabo z dodatkom za preprečevanje nastanka plesni) v barvi fugirne mase,
* pravokotno polaganje po polagalnem načrtu oz. navodilih naročnika.
Obračun po neto narisni obloženi površini.
</t>
    </r>
    <r>
      <rPr>
        <b/>
        <sz val="11"/>
        <rFont val="Verdana"/>
        <family val="2"/>
        <charset val="238"/>
      </rPr>
      <t>OPOMBA : pred dobavo keramičnih ploščic se izvajalec posvetuje z najemnikom stanovanja !!</t>
    </r>
  </si>
  <si>
    <t>Kompletna dobava in vgradnja odkapne letve:
* trikotna letev bele barve na stiku tuš kadi s stensko keramično oblogo,
* vodotesna vgradnja.</t>
  </si>
  <si>
    <t>Kompletna izdelava, dobava in vgradnja notranjih enokrilnih vrat v kopalnico:
Velikost (zidarska mera): 90 × 205 cm.
Podboj:
* lesen vratni podboj za debelino stene do 12 cm,
* obojestransko prekrivne letve (v kopalnici montaža po stenski keramiki),
* obdelava: lakirano s PU lakom v rjavi barvi (kot obstoječe).</t>
  </si>
  <si>
    <t>1.05.b.</t>
  </si>
  <si>
    <t>Stene v predsobi.</t>
  </si>
  <si>
    <t>Zaščita skupnih delov stavbe od vhoda do stanovanja ter delov stanovanja, v katerih se ne izvajajo dela :
* zaščita površin s prekrivanjem na način, de se preprečijo poškodbe in odrgnine,
* po potrebi izdelava protiprašne zapore na vratih v kopalnico,
* vključno potrebno usklajevanje z upravnikom in sosedi.</t>
  </si>
  <si>
    <t>Sprotno (dnevno) in končno čiščenje:
* kompletne kopalnice in predsobe, dela kuhinje (tlak, stavbno pohištvo, sanitarna oprema, radiatorji, svetila, stenske obloge) ter drugje v stanovanju, kjer se izvajajo dela.
* skupnih prostorov od vhoda do stanovanja.</t>
  </si>
  <si>
    <r>
      <t xml:space="preserve">Demontaža obstoječega električnega grelnika vode:
</t>
    </r>
    <r>
      <rPr>
        <b/>
        <sz val="11"/>
        <rFont val="Verdana"/>
        <family val="2"/>
        <charset val="238"/>
      </rPr>
      <t>* za ponovno uporabo,</t>
    </r>
    <r>
      <rPr>
        <sz val="11"/>
        <rFont val="Verdana"/>
        <family val="2"/>
        <charset val="238"/>
      </rPr>
      <t xml:space="preserve">
* grelnik kapacitete 50 l,
* vključno stenska pritrdila in obešala,
* vključno priključne cevi in kabli.</t>
    </r>
  </si>
  <si>
    <t>Demontaža in odstranitev radiatorja :
* jeklen členast radiator dimenzij : 160mm x 1.070mm, 
* stenska montaža,
* vključno prenosi, prevoz na deponijo.</t>
  </si>
  <si>
    <r>
      <t xml:space="preserve">Ponovna montaža ter vzdrževalna dela na električnem grelniku sanitarne vode:
* čiščenje vodnega kamna </t>
    </r>
    <r>
      <rPr>
        <b/>
        <sz val="11"/>
        <rFont val="Verdana"/>
        <family val="2"/>
        <charset val="238"/>
      </rPr>
      <t>(vključno potrdilo o tem)</t>
    </r>
    <r>
      <rPr>
        <sz val="11"/>
        <rFont val="Verdana"/>
        <family val="2"/>
        <charset val="238"/>
      </rPr>
      <t>,
* pregled in druga morebitna manjša popravila,
* zamenjava varnostnega ventila,
* vključno dobava 2× kotni regulirni ventil DN 15 z gibkima oplaščenima pletenicama ter pribora za montažo in priklop,
* vključno potreben montažni material,
* priklop na vodovodno napljavo, električno omrežje ter funkcionalni preizkus.
Montaža:
* zgornji rob ca. 10 cm pod stropom,
* priključki (voda, elektrika) ne smejo biti nižje kot 15 cm od spodnjega roba bojlerja.</t>
    </r>
  </si>
  <si>
    <t>Kompletna dobava in montaža umivalnika, sestoječega iz:
* kermičnega umivalnika bele barve za vgradnjo na steno, širine ~ 55 cm,
* stoječe enoročne baterije za hladno in toplo vodo, komplet z odtočnim ventilom in sifonom, primernim za vgradnjo na izbrani umivalnik (oboje v kromirani izvedbi - ne v PVC),
* 2× kotni regulirni ventil DN 15 z gibkima oplaščenima pletenicama,
* vključno vse povezovalne in priključne cevi, pritrdilni, vezni in tesnilni material.</t>
  </si>
  <si>
    <r>
      <t xml:space="preserve">Kompletna dobava in motaža pravokotne tuš kadi, sestavljene iz:
* bele pravokotne </t>
    </r>
    <r>
      <rPr>
        <b/>
        <sz val="11"/>
        <rFont val="Verdana"/>
        <family val="2"/>
        <charset val="238"/>
      </rPr>
      <t>nizke</t>
    </r>
    <r>
      <rPr>
        <sz val="11"/>
        <rFont val="Verdana"/>
        <family val="2"/>
        <charset val="238"/>
      </rPr>
      <t xml:space="preserve"> tuš kadi za vgradnjo,
* dimenzije 70 × 90 cm,
* odtočne garniture s sifonom,
* enoročne stenske mešalne armature za tuš, s stensko konzolo l = 600 mm s premičnim nastavkom, fleksibilno cevjo l = 1,5 m in tuš ročico z nastavljivim curkom vode,
* vogalne tuš kabine, polnila iz kaljenega ornamentnega stekla v belih kovinskih okvirjih, z dvodelnimi drsnimi vrati, višina kabine ca. 190 cm (ne sme biti višja od obloge s keramičnimi ploščicami),
* vključno vse povezovalne in priključne cevi, rozete, pritrdilni, vezni in tesnilni material.</t>
    </r>
  </si>
  <si>
    <t>Dobava in vgradnja PVC pokrovov revizijskih odprtin instalacijskih vertikal:
* pokrov velikosti ca. 40 × 40 cm,
* vključno s tesnilnim in prtirdilnim materialom.
(kopalnica)</t>
  </si>
  <si>
    <t>Priprava na zamenjavo radiatorja v kopalnici in vzdrževalna dela na ostalih radiatorjih v stanovanju:
* nov radiator v kopalnici.
* računska določitev tipa novega radiatorja: nazivna moč novih radiatorjev mora ustrezati obstoječi moči (računski dokaz v pisni obliki predložiti naročniku),
* vzdrževalna dela na ostalih radiatorjih v stanovanju (kuhinja, dnevna soba).</t>
  </si>
  <si>
    <t>Priprava na zamenjavo radiatorja v kopalnici in vzdrževalna dela na ostalih radiatorjih v stanovanju:
* nov radiator v kopalnici.
* računska določitev tipa novega radiatorja: nazivna moč novih radiatorjev mora ustrezati obstoječi moči (računski dokaz v pisni obliki predložiti naročniku),
* vzdrževalna dela na ostalih radiatorjih v stanovanju (radiator v bivalnem prostoru).</t>
  </si>
  <si>
    <r>
      <t xml:space="preserve">Odstranitve oz. demontaže vgrajenih elementov: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
</t>
    </r>
    <r>
      <rPr>
        <b/>
        <sz val="11"/>
        <rFont val="Verdana"/>
        <family val="2"/>
        <charset val="238"/>
      </rPr>
      <t>(OPOMBA: pred odstranitvami se izvajalec posvetuje z najemnikom)</t>
    </r>
  </si>
  <si>
    <t>Prenova treh kopalnic na naslovu Kraigherjeva 28 v Celju</t>
  </si>
  <si>
    <t>enotna cena</t>
  </si>
  <si>
    <t>Skupaj A.+B.+C.+D. za stanovanje št. 18 na Kraigherjevi ulici 28 (brez DDV):</t>
  </si>
  <si>
    <r>
      <t xml:space="preserve">Predelava radiatorskega priključka na mero novega radiatorja v kopalnici:
* rezanje starih priključnih cevi,
</t>
    </r>
    <r>
      <rPr>
        <b/>
        <sz val="11"/>
        <rFont val="Verdana"/>
        <family val="2"/>
        <charset val="238"/>
      </rPr>
      <t>* podometni razvod radiatorskih cevi,</t>
    </r>
    <r>
      <rPr>
        <sz val="11"/>
        <rFont val="Verdana"/>
        <family val="2"/>
        <charset val="238"/>
      </rPr>
      <t xml:space="preserve">
* kompletna izdelava spoja in po potrebi dobava novih cevi,
* vključno ves potrebni material, spojna sredstva, tesnila ipd.
V ceni upoštevati potrebno predelavo dovodne in odvodne cevi.
(radiator v kopalnici)</t>
    </r>
  </si>
  <si>
    <t>TLAKARSKA DELA</t>
  </si>
  <si>
    <t>Lamelni hrastov parket</t>
  </si>
  <si>
    <t>TLAKARSKA DELA SKUPAJ:</t>
  </si>
  <si>
    <t>Kompletna dobava in vgradnja novih nizkostenskih zaključnih letev :
* dimenzija: ca 30 × 30 mm,
* vrsta lesa in obdelava: kot talna obloga,
* mehansko pritrjevanje,
* vključno obdelava vogalnih stikov ter na spojih z vratnimi okvirji.
Obračun po neto vgrajeni dolžni letev.
(dnevna soba)</t>
  </si>
  <si>
    <t>Odstranitev nizkostenskih zaključnih letev na tlaku iz lamelnega parketa:
* lesene trikotne letve h = 3 cm.</t>
  </si>
  <si>
    <t>Lokalna sanacija lamelnega parketa v dnevnem prostoru na prehodu na balkon:
* sanacija na mestu poškodovanega ali slabo zalepljenega parketa,
* hrastov parket, izgled čim bolj podoben obstoječemu,
* raster vstavljenih lamel se mora ujemati z obstoječim.
Obseg del:
* pazljiva odstranitev obstoječih slabo zalepljenih, poškodovanih ali odlepljenih lamel,
* priprava podlage,
* ponovna vgradnja odstranjenih lamel ali dobava in polaganje novih,
* grobo brušenje.
Obračun po neto sanirani površini.</t>
  </si>
  <si>
    <t>STAVBNO POHIŠTVO NA FASADI (PVC)</t>
  </si>
  <si>
    <t>STAVBNO POHIŠTVO NA FASADI SKUPAJ:</t>
  </si>
  <si>
    <t>Kompletna izvedba tesnenja stika PVC stene (vrat) z zunanjim tlakom:
* čiščenje podlage in obstoječega silikonskega kita,
* zapolnitev prostora pod spodnjim profilom s poliuretansko peno,
* tesnenje stika med spodnjim profilom in zunanjim tlakom zunaj s poliuretanskim kitom, vključno predhodni predpremaz, 
* dobava in vgradnja nove spodnje prekrivne letve na balkonu.
Stik mora biti vodotesen !!!</t>
  </si>
  <si>
    <t>5.01.a.</t>
  </si>
  <si>
    <t>5.01.b.</t>
  </si>
  <si>
    <t>5.01.c.</t>
  </si>
  <si>
    <t>5.02.a.</t>
  </si>
  <si>
    <t>5.02.b.</t>
  </si>
  <si>
    <t>5.02.c.</t>
  </si>
  <si>
    <t>5.02.d.</t>
  </si>
  <si>
    <t>B.6.</t>
  </si>
  <si>
    <t>6.01.</t>
  </si>
  <si>
    <t>6.02.</t>
  </si>
  <si>
    <t>6.03.</t>
  </si>
  <si>
    <t>STAVBNO POHIŠTVO NA FASADI</t>
  </si>
  <si>
    <t>JN005654/2016-B01 - sklop 04/27</t>
  </si>
  <si>
    <t>1074-1344-3
1074-1344-4
1074-1344-18</t>
  </si>
  <si>
    <t>SKUPAJ VSA STANOVANJA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</si>
</sst>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2" x14ac:knownFonts="1">
    <font>
      <sz val="11"/>
      <name val="Verdana"/>
      <family val="2"/>
      <charset val="238"/>
    </font>
    <font>
      <sz val="10"/>
      <color indexed="8"/>
      <name val="Verdana"/>
      <family val="2"/>
      <charset val="238"/>
    </font>
    <font>
      <sz val="11"/>
      <name val="Verdana"/>
      <family val="2"/>
      <charset val="238"/>
    </font>
    <font>
      <b/>
      <i/>
      <sz val="8"/>
      <name val="Verdana"/>
      <family val="2"/>
      <charset val="238"/>
    </font>
    <font>
      <b/>
      <i/>
      <sz val="8"/>
      <name val="Arial CE"/>
      <family val="2"/>
      <charset val="238"/>
    </font>
    <font>
      <sz val="8"/>
      <name val="Verdana"/>
      <family val="2"/>
      <charset val="238"/>
    </font>
    <font>
      <b/>
      <sz val="11"/>
      <name val="Verdana"/>
      <family val="2"/>
      <charset val="238"/>
    </font>
    <font>
      <b/>
      <sz val="12"/>
      <name val="Verdana"/>
      <family val="2"/>
      <charset val="238"/>
    </font>
    <font>
      <b/>
      <sz val="12"/>
      <name val="Arial CE"/>
      <family val="2"/>
      <charset val="238"/>
    </font>
    <font>
      <sz val="11"/>
      <name val="Arial CE"/>
      <family val="2"/>
      <charset val="238"/>
    </font>
    <font>
      <sz val="11"/>
      <name val="Arial CE"/>
      <charset val="238"/>
    </font>
    <font>
      <vertAlign val="superscript"/>
      <sz val="11"/>
      <name val="Verdana"/>
      <family val="2"/>
      <charset val="238"/>
    </font>
    <font>
      <b/>
      <sz val="11"/>
      <name val="Arial CE"/>
      <family val="2"/>
      <charset val="238"/>
    </font>
    <font>
      <sz val="10"/>
      <name val="Arial CE"/>
      <charset val="238"/>
    </font>
    <font>
      <sz val="9"/>
      <name val="Verdana"/>
      <family val="2"/>
      <charset val="238"/>
    </font>
    <font>
      <b/>
      <sz val="12"/>
      <color indexed="8"/>
      <name val="Verdana"/>
      <family val="2"/>
      <charset val="238"/>
    </font>
    <font>
      <b/>
      <sz val="11"/>
      <color indexed="8"/>
      <name val="Verdana"/>
      <family val="2"/>
      <charset val="238"/>
    </font>
    <font>
      <b/>
      <sz val="11"/>
      <color indexed="81"/>
      <name val="Tahoma"/>
      <family val="2"/>
      <charset val="238"/>
    </font>
    <font>
      <b/>
      <sz val="9"/>
      <color indexed="81"/>
      <name val="Tahoma"/>
      <family val="2"/>
      <charset val="238"/>
    </font>
    <font>
      <i/>
      <u/>
      <sz val="11"/>
      <name val="Verdana"/>
      <family val="2"/>
      <charset val="238"/>
    </font>
    <font>
      <sz val="10"/>
      <name val="Verdana"/>
      <family val="2"/>
      <charset val="238"/>
    </font>
    <font>
      <sz val="11"/>
      <name val="Symbol"/>
      <family val="1"/>
      <charset val="2"/>
    </font>
    <font>
      <b/>
      <sz val="10"/>
      <color indexed="81"/>
      <name val="Tahoma"/>
      <family val="2"/>
      <charset val="238"/>
    </font>
    <font>
      <b/>
      <sz val="11"/>
      <color indexed="55"/>
      <name val="Verdana"/>
      <family val="2"/>
      <charset val="238"/>
    </font>
    <font>
      <sz val="11"/>
      <color indexed="55"/>
      <name val="Verdana"/>
      <family val="2"/>
      <charset val="238"/>
    </font>
    <font>
      <b/>
      <i/>
      <sz val="8"/>
      <color indexed="55"/>
      <name val="Verdana"/>
      <family val="2"/>
      <charset val="238"/>
    </font>
    <font>
      <b/>
      <sz val="12"/>
      <color indexed="55"/>
      <name val="Verdana"/>
      <family val="2"/>
      <charset val="238"/>
    </font>
    <font>
      <sz val="9"/>
      <color indexed="55"/>
      <name val="Verdana"/>
      <family val="2"/>
      <charset val="238"/>
    </font>
    <font>
      <i/>
      <u/>
      <sz val="11"/>
      <color indexed="55"/>
      <name val="Verdana"/>
      <family val="2"/>
      <charset val="238"/>
    </font>
    <font>
      <vertAlign val="subscript"/>
      <sz val="11"/>
      <name val="Verdana"/>
      <family val="2"/>
      <charset val="238"/>
    </font>
    <font>
      <u/>
      <sz val="11"/>
      <name val="Verdana"/>
      <family val="2"/>
      <charset val="238"/>
    </font>
    <font>
      <sz val="10"/>
      <color theme="1"/>
      <name val="Verdana"/>
      <family val="2"/>
      <charset val="238"/>
    </font>
    <font>
      <u/>
      <sz val="10"/>
      <name val="Verdana"/>
      <family val="2"/>
      <charset val="238"/>
    </font>
    <font>
      <b/>
      <sz val="10"/>
      <name val="Verdana"/>
      <family val="2"/>
      <charset val="238"/>
    </font>
    <font>
      <sz val="11"/>
      <color indexed="8"/>
      <name val="Verdana"/>
      <family val="2"/>
      <charset val="238"/>
    </font>
    <font>
      <i/>
      <sz val="11"/>
      <name val="Verdana"/>
      <family val="2"/>
      <charset val="238"/>
    </font>
    <font>
      <sz val="11"/>
      <color theme="0" tint="-0.34998626667073579"/>
      <name val="Verdana"/>
      <family val="2"/>
      <charset val="238"/>
    </font>
    <font>
      <sz val="11"/>
      <color rgb="FFFF0000"/>
      <name val="Verdana"/>
      <family val="2"/>
      <charset val="238"/>
    </font>
    <font>
      <b/>
      <u/>
      <sz val="11"/>
      <name val="Verdana"/>
      <family val="2"/>
      <charset val="238"/>
    </font>
    <font>
      <b/>
      <sz val="11"/>
      <color theme="0" tint="-0.34998626667073579"/>
      <name val="Arial"/>
      <family val="2"/>
      <charset val="238"/>
    </font>
    <font>
      <b/>
      <i/>
      <sz val="11"/>
      <name val="Verdana"/>
      <family val="2"/>
      <charset val="238"/>
    </font>
    <font>
      <sz val="10"/>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right/>
      <top style="thin">
        <color indexed="64"/>
      </top>
      <bottom style="double">
        <color indexed="64"/>
      </bottom>
      <diagonal/>
    </border>
    <border>
      <left/>
      <right/>
      <top style="hair">
        <color indexed="23"/>
      </top>
      <bottom style="hair">
        <color indexed="23"/>
      </bottom>
      <diagonal/>
    </border>
    <border>
      <left/>
      <right/>
      <top style="thin">
        <color indexed="64"/>
      </top>
      <bottom/>
      <diagonal/>
    </border>
    <border>
      <left/>
      <right/>
      <top style="hair">
        <color indexed="23"/>
      </top>
      <bottom/>
      <diagonal/>
    </border>
    <border>
      <left/>
      <right/>
      <top/>
      <bottom style="hair">
        <color indexed="23"/>
      </bottom>
      <diagonal/>
    </border>
    <border>
      <left style="thin">
        <color indexed="64"/>
      </left>
      <right style="thin">
        <color indexed="64"/>
      </right>
      <top style="thin">
        <color indexed="64"/>
      </top>
      <bottom style="thin">
        <color indexed="64"/>
      </bottom>
      <diagonal/>
    </border>
    <border>
      <left/>
      <right/>
      <top style="hair">
        <color theme="0" tint="-0.499984740745262"/>
      </top>
      <bottom style="hair">
        <color theme="0" tint="-0.499984740745262"/>
      </bottom>
      <diagonal/>
    </border>
    <border>
      <left/>
      <right/>
      <top style="dotted">
        <color auto="1"/>
      </top>
      <bottom style="dotted">
        <color auto="1"/>
      </bottom>
      <diagonal/>
    </border>
    <border>
      <left/>
      <right/>
      <top/>
      <bottom style="dotted">
        <color auto="1"/>
      </bottom>
      <diagonal/>
    </border>
    <border>
      <left/>
      <right/>
      <top style="hair">
        <color auto="1"/>
      </top>
      <bottom style="hair">
        <color auto="1"/>
      </bottom>
      <diagonal/>
    </border>
  </borders>
  <cellStyleXfs count="7">
    <xf numFmtId="0" fontId="0" fillId="0" borderId="0"/>
    <xf numFmtId="4" fontId="2" fillId="0" borderId="0"/>
    <xf numFmtId="0" fontId="2" fillId="0" borderId="0"/>
    <xf numFmtId="0" fontId="2" fillId="0" borderId="0"/>
    <xf numFmtId="0" fontId="13" fillId="0" borderId="0"/>
    <xf numFmtId="0" fontId="31" fillId="0" borderId="0"/>
    <xf numFmtId="0" fontId="31" fillId="0" borderId="0"/>
  </cellStyleXfs>
  <cellXfs count="163">
    <xf numFmtId="0" fontId="0" fillId="0" borderId="0" xfId="0"/>
    <xf numFmtId="4" fontId="6" fillId="0" borderId="0" xfId="1" applyFont="1"/>
    <xf numFmtId="4" fontId="2" fillId="0" borderId="0" xfId="1"/>
    <xf numFmtId="49" fontId="0" fillId="0" borderId="0" xfId="0" applyNumberFormat="1" applyFont="1" applyFill="1" applyAlignment="1">
      <alignment vertical="top"/>
    </xf>
    <xf numFmtId="0" fontId="0" fillId="0" borderId="0" xfId="0" applyNumberFormat="1" applyFont="1" applyFill="1" applyBorder="1" applyAlignment="1">
      <alignment horizontal="justify" vertical="top"/>
    </xf>
    <xf numFmtId="0" fontId="0" fillId="0" borderId="0" xfId="0" applyNumberFormat="1" applyFont="1" applyFill="1" applyAlignment="1">
      <alignment horizontal="justify" vertical="top"/>
    </xf>
    <xf numFmtId="49" fontId="6" fillId="0" borderId="1" xfId="0" applyNumberFormat="1" applyFont="1" applyFill="1" applyBorder="1" applyAlignment="1">
      <alignment vertical="top"/>
    </xf>
    <xf numFmtId="0" fontId="6" fillId="0" borderId="1" xfId="0" applyNumberFormat="1" applyFont="1" applyFill="1" applyBorder="1" applyAlignment="1">
      <alignment vertical="top"/>
    </xf>
    <xf numFmtId="4" fontId="6" fillId="0" borderId="1" xfId="0" applyNumberFormat="1" applyFont="1" applyFill="1" applyBorder="1" applyAlignment="1"/>
    <xf numFmtId="49" fontId="6" fillId="0" borderId="0" xfId="0" applyNumberFormat="1" applyFont="1" applyFill="1" applyAlignment="1">
      <alignment vertical="top"/>
    </xf>
    <xf numFmtId="0" fontId="6" fillId="0" borderId="0" xfId="0" applyNumberFormat="1" applyFont="1" applyFill="1" applyBorder="1" applyAlignment="1">
      <alignment vertical="top"/>
    </xf>
    <xf numFmtId="4" fontId="6" fillId="0" borderId="0" xfId="0" applyNumberFormat="1" applyFont="1" applyFill="1" applyBorder="1" applyAlignment="1">
      <alignment horizontal="right"/>
    </xf>
    <xf numFmtId="4" fontId="6" fillId="0" borderId="0" xfId="0" applyNumberFormat="1" applyFont="1" applyFill="1" applyAlignment="1">
      <alignment horizontal="right"/>
    </xf>
    <xf numFmtId="4" fontId="12" fillId="0" borderId="0" xfId="0" applyNumberFormat="1" applyFont="1" applyFill="1"/>
    <xf numFmtId="0" fontId="0" fillId="0" borderId="0" xfId="0" applyNumberFormat="1" applyFont="1" applyFill="1" applyAlignment="1">
      <alignment vertical="top" wrapText="1"/>
    </xf>
    <xf numFmtId="0" fontId="19" fillId="0" borderId="0" xfId="0" applyNumberFormat="1" applyFont="1" applyFill="1" applyAlignment="1">
      <alignment horizontal="justify" vertical="top"/>
    </xf>
    <xf numFmtId="0" fontId="15" fillId="0" borderId="0" xfId="6" applyFont="1" applyAlignment="1" applyProtection="1">
      <alignment vertical="center"/>
    </xf>
    <xf numFmtId="0" fontId="15" fillId="0" borderId="0" xfId="6" applyFont="1" applyProtection="1"/>
    <xf numFmtId="0" fontId="31" fillId="0" borderId="0" xfId="6" applyAlignment="1" applyProtection="1">
      <alignment vertical="center"/>
    </xf>
    <xf numFmtId="0" fontId="31" fillId="0" borderId="0" xfId="6" applyAlignment="1" applyProtection="1">
      <alignment vertical="top"/>
    </xf>
    <xf numFmtId="0" fontId="31" fillId="0" borderId="0" xfId="6" applyAlignment="1" applyProtection="1">
      <alignment vertical="top" wrapText="1"/>
    </xf>
    <xf numFmtId="0" fontId="31" fillId="0" borderId="0" xfId="6" applyProtection="1"/>
    <xf numFmtId="0" fontId="16" fillId="0" borderId="0" xfId="6" applyFont="1" applyAlignment="1" applyProtection="1">
      <alignment vertical="center"/>
    </xf>
    <xf numFmtId="0" fontId="16" fillId="0" borderId="0" xfId="6" applyFont="1" applyAlignment="1" applyProtection="1">
      <alignment vertical="top"/>
    </xf>
    <xf numFmtId="0" fontId="16" fillId="0" borderId="0" xfId="6" applyFont="1" applyAlignment="1" applyProtection="1">
      <alignment vertical="top" wrapText="1"/>
    </xf>
    <xf numFmtId="0" fontId="16" fillId="0" borderId="0" xfId="6" applyFont="1" applyProtection="1"/>
    <xf numFmtId="0" fontId="31" fillId="0" borderId="2" xfId="6" applyBorder="1" applyAlignment="1" applyProtection="1">
      <alignment vertical="top"/>
    </xf>
    <xf numFmtId="164" fontId="31" fillId="0" borderId="2" xfId="6" applyNumberFormat="1" applyBorder="1" applyAlignment="1" applyProtection="1">
      <alignment vertical="center"/>
    </xf>
    <xf numFmtId="0" fontId="6" fillId="0" borderId="0" xfId="6" applyFont="1" applyAlignment="1" applyProtection="1">
      <alignment vertical="center"/>
    </xf>
    <xf numFmtId="0" fontId="6" fillId="0" borderId="0" xfId="6" applyFont="1" applyProtection="1"/>
    <xf numFmtId="0" fontId="20" fillId="0" borderId="0" xfId="6" applyFont="1" applyAlignment="1" applyProtection="1">
      <alignment vertical="center"/>
    </xf>
    <xf numFmtId="0" fontId="20" fillId="0" borderId="0" xfId="6" applyFont="1" applyProtection="1"/>
    <xf numFmtId="0" fontId="20" fillId="0" borderId="4" xfId="6" applyFont="1" applyBorder="1" applyAlignment="1" applyProtection="1">
      <alignment vertical="top"/>
    </xf>
    <xf numFmtId="0" fontId="20" fillId="0" borderId="4" xfId="6" applyFont="1" applyBorder="1" applyAlignment="1" applyProtection="1">
      <alignment vertical="top" wrapText="1"/>
    </xf>
    <xf numFmtId="0" fontId="20" fillId="0" borderId="5" xfId="6" applyFont="1" applyBorder="1" applyAlignment="1" applyProtection="1">
      <alignment vertical="top"/>
    </xf>
    <xf numFmtId="0" fontId="20" fillId="0" borderId="5" xfId="6" applyFont="1" applyBorder="1" applyAlignment="1" applyProtection="1">
      <alignment vertical="top" wrapText="1"/>
    </xf>
    <xf numFmtId="0" fontId="20" fillId="0" borderId="2" xfId="6" applyFont="1" applyBorder="1" applyAlignment="1" applyProtection="1">
      <alignment vertical="top"/>
    </xf>
    <xf numFmtId="0" fontId="20" fillId="0" borderId="2" xfId="6" applyFont="1" applyBorder="1" applyAlignment="1" applyProtection="1">
      <alignment vertical="top" wrapText="1"/>
    </xf>
    <xf numFmtId="49" fontId="31" fillId="0" borderId="2" xfId="6" applyNumberFormat="1" applyBorder="1" applyAlignment="1" applyProtection="1">
      <alignment horizontal="left" vertical="top" wrapText="1"/>
      <protection locked="0"/>
    </xf>
    <xf numFmtId="0" fontId="24" fillId="0" borderId="0" xfId="0" applyNumberFormat="1" applyFont="1" applyFill="1" applyBorder="1" applyAlignment="1">
      <alignment horizontal="justify" vertical="top"/>
    </xf>
    <xf numFmtId="0" fontId="23" fillId="0" borderId="0" xfId="0" applyNumberFormat="1" applyFont="1" applyFill="1" applyBorder="1" applyAlignment="1">
      <alignment vertical="top"/>
    </xf>
    <xf numFmtId="0" fontId="24" fillId="0" borderId="0" xfId="0" applyNumberFormat="1" applyFont="1" applyFill="1" applyAlignment="1">
      <alignment vertical="top" wrapText="1"/>
    </xf>
    <xf numFmtId="0" fontId="23" fillId="0" borderId="1" xfId="0" applyNumberFormat="1" applyFont="1" applyFill="1" applyBorder="1" applyAlignment="1">
      <alignment vertical="top"/>
    </xf>
    <xf numFmtId="0" fontId="24" fillId="0" borderId="0" xfId="0" applyNumberFormat="1" applyFont="1" applyFill="1" applyAlignment="1">
      <alignment horizontal="justify" vertical="top"/>
    </xf>
    <xf numFmtId="0" fontId="28" fillId="0" borderId="0" xfId="0" applyNumberFormat="1" applyFont="1" applyFill="1" applyAlignment="1">
      <alignment horizontal="justify" vertical="top"/>
    </xf>
    <xf numFmtId="0" fontId="0" fillId="0" borderId="0" xfId="0" applyNumberFormat="1" applyFill="1" applyAlignment="1">
      <alignment vertical="top" wrapText="1"/>
    </xf>
    <xf numFmtId="49" fontId="0" fillId="0" borderId="0" xfId="0" applyNumberFormat="1" applyFill="1" applyAlignment="1">
      <alignment vertical="top"/>
    </xf>
    <xf numFmtId="4" fontId="0" fillId="0" borderId="0" xfId="0" applyNumberFormat="1" applyFont="1" applyFill="1" applyAlignment="1">
      <alignment horizontal="center"/>
    </xf>
    <xf numFmtId="4" fontId="9" fillId="0" borderId="0" xfId="0" applyNumberFormat="1" applyFont="1" applyFill="1"/>
    <xf numFmtId="4" fontId="5" fillId="0" borderId="0" xfId="1" applyFont="1" applyFill="1"/>
    <xf numFmtId="0" fontId="0" fillId="0" borderId="0" xfId="0" applyFill="1"/>
    <xf numFmtId="49" fontId="6" fillId="0" borderId="0" xfId="0" applyNumberFormat="1" applyFont="1" applyFill="1" applyBorder="1" applyAlignment="1">
      <alignment vertical="top"/>
    </xf>
    <xf numFmtId="4" fontId="6" fillId="0" borderId="0" xfId="0" applyNumberFormat="1" applyFont="1" applyFill="1" applyBorder="1" applyAlignment="1"/>
    <xf numFmtId="4" fontId="0" fillId="0" borderId="0" xfId="0" applyNumberFormat="1" applyFont="1" applyFill="1"/>
    <xf numFmtId="4" fontId="10" fillId="0" borderId="0" xfId="0" applyNumberFormat="1" applyFont="1" applyFill="1"/>
    <xf numFmtId="4" fontId="6" fillId="0" borderId="0" xfId="1" applyFont="1" applyFill="1"/>
    <xf numFmtId="4" fontId="23" fillId="0" borderId="0" xfId="1" applyFont="1" applyFill="1"/>
    <xf numFmtId="4" fontId="2" fillId="0" borderId="0" xfId="1" applyFill="1"/>
    <xf numFmtId="4" fontId="24" fillId="0" borderId="0" xfId="1" applyFont="1" applyFill="1"/>
    <xf numFmtId="49" fontId="3" fillId="0" borderId="6" xfId="0" applyNumberFormat="1" applyFont="1" applyFill="1" applyBorder="1" applyAlignment="1">
      <alignment vertical="center"/>
    </xf>
    <xf numFmtId="0" fontId="3" fillId="0" borderId="6" xfId="0" applyNumberFormat="1" applyFont="1" applyFill="1" applyBorder="1" applyAlignment="1">
      <alignment vertical="center" wrapText="1"/>
    </xf>
    <xf numFmtId="0" fontId="25" fillId="0" borderId="6" xfId="0" applyNumberFormat="1" applyFont="1" applyFill="1" applyBorder="1" applyAlignment="1">
      <alignment vertical="center" wrapText="1"/>
    </xf>
    <xf numFmtId="4" fontId="3" fillId="0" borderId="6" xfId="0" applyNumberFormat="1" applyFont="1" applyFill="1" applyBorder="1" applyAlignment="1">
      <alignment horizontal="center" vertical="center"/>
    </xf>
    <xf numFmtId="4" fontId="3" fillId="0" borderId="6" xfId="0" applyNumberFormat="1" applyFont="1" applyFill="1" applyBorder="1" applyAlignment="1">
      <alignment horizontal="right" vertical="center"/>
    </xf>
    <xf numFmtId="4" fontId="4" fillId="0" borderId="0" xfId="0" applyNumberFormat="1" applyFont="1" applyFill="1"/>
    <xf numFmtId="49" fontId="7" fillId="0" borderId="0" xfId="0" applyNumberFormat="1" applyFont="1" applyFill="1" applyAlignment="1">
      <alignment vertical="top"/>
    </xf>
    <xf numFmtId="0" fontId="7" fillId="0" borderId="0" xfId="0" applyNumberFormat="1" applyFont="1" applyFill="1" applyBorder="1" applyAlignment="1">
      <alignment vertical="top"/>
    </xf>
    <xf numFmtId="0" fontId="26" fillId="0" borderId="0" xfId="0" applyNumberFormat="1" applyFont="1" applyFill="1" applyBorder="1" applyAlignment="1">
      <alignment vertical="top"/>
    </xf>
    <xf numFmtId="4" fontId="7" fillId="0" borderId="0" xfId="0" applyNumberFormat="1" applyFont="1" applyFill="1" applyBorder="1" applyAlignment="1">
      <alignment horizontal="right"/>
    </xf>
    <xf numFmtId="4" fontId="7" fillId="0" borderId="0" xfId="0" applyNumberFormat="1" applyFont="1" applyFill="1" applyAlignment="1">
      <alignment horizontal="right"/>
    </xf>
    <xf numFmtId="4" fontId="8" fillId="0" borderId="0" xfId="0" applyNumberFormat="1" applyFont="1" applyFill="1"/>
    <xf numFmtId="4" fontId="0" fillId="0" borderId="0" xfId="0" applyNumberFormat="1" applyFont="1" applyFill="1" applyBorder="1" applyAlignment="1">
      <alignment horizontal="right"/>
    </xf>
    <xf numFmtId="4" fontId="0" fillId="0" borderId="0" xfId="0" applyNumberFormat="1" applyFont="1" applyFill="1" applyAlignment="1">
      <alignment horizontal="right"/>
    </xf>
    <xf numFmtId="0" fontId="14" fillId="0" borderId="0" xfId="0" applyFont="1" applyFill="1" applyAlignment="1">
      <alignment vertical="top" wrapText="1"/>
    </xf>
    <xf numFmtId="0" fontId="27" fillId="0" borderId="0" xfId="0" applyFont="1" applyFill="1" applyAlignment="1">
      <alignment vertical="top" wrapText="1"/>
    </xf>
    <xf numFmtId="4" fontId="6" fillId="0" borderId="1" xfId="0" applyNumberFormat="1" applyFont="1" applyFill="1" applyBorder="1"/>
    <xf numFmtId="0" fontId="0" fillId="0" borderId="0" xfId="0" applyFont="1" applyFill="1"/>
    <xf numFmtId="4" fontId="0" fillId="0" borderId="0" xfId="0" applyNumberFormat="1" applyFill="1" applyAlignment="1">
      <alignment horizontal="center"/>
    </xf>
    <xf numFmtId="4" fontId="6" fillId="0" borderId="0" xfId="0" applyNumberFormat="1" applyFont="1" applyFill="1" applyBorder="1"/>
    <xf numFmtId="0" fontId="20" fillId="0" borderId="7" xfId="6" applyFont="1" applyBorder="1" applyAlignment="1" applyProtection="1">
      <alignment vertical="top"/>
    </xf>
    <xf numFmtId="0" fontId="20" fillId="0" borderId="7" xfId="6" applyFont="1" applyFill="1" applyBorder="1" applyAlignment="1" applyProtection="1">
      <alignment vertical="top" wrapText="1"/>
    </xf>
    <xf numFmtId="0" fontId="1" fillId="0" borderId="2" xfId="6" applyFont="1" applyBorder="1" applyAlignment="1" applyProtection="1">
      <alignment vertical="center"/>
    </xf>
    <xf numFmtId="0" fontId="20" fillId="0" borderId="2" xfId="6" applyFont="1" applyBorder="1" applyAlignment="1" applyProtection="1">
      <alignment horizontal="left" vertical="top" wrapText="1"/>
      <protection locked="0"/>
    </xf>
    <xf numFmtId="0" fontId="33" fillId="0" borderId="0" xfId="6" applyFont="1" applyAlignment="1" applyProtection="1">
      <alignment horizontal="right" vertical="center"/>
    </xf>
    <xf numFmtId="0" fontId="33" fillId="0" borderId="0" xfId="6" applyFont="1" applyAlignment="1" applyProtection="1">
      <alignment vertical="center"/>
    </xf>
    <xf numFmtId="164" fontId="33" fillId="0" borderId="0" xfId="6" applyNumberFormat="1" applyFont="1" applyAlignment="1" applyProtection="1">
      <alignment horizontal="right" vertical="center"/>
    </xf>
    <xf numFmtId="0" fontId="33" fillId="0" borderId="0" xfId="6" applyFont="1" applyProtection="1"/>
    <xf numFmtId="164" fontId="33" fillId="0" borderId="0" xfId="6" applyNumberFormat="1" applyFont="1" applyAlignment="1" applyProtection="1">
      <alignment vertical="center"/>
    </xf>
    <xf numFmtId="0" fontId="20" fillId="0" borderId="0" xfId="6" applyFont="1" applyAlignment="1" applyProtection="1">
      <alignment horizontal="right" vertical="center"/>
    </xf>
    <xf numFmtId="164" fontId="20" fillId="0" borderId="0" xfId="6" applyNumberFormat="1" applyFont="1" applyAlignment="1" applyProtection="1">
      <alignment vertical="center"/>
    </xf>
    <xf numFmtId="10" fontId="20" fillId="0" borderId="0" xfId="6" applyNumberFormat="1" applyFont="1" applyAlignment="1" applyProtection="1">
      <alignment vertical="center"/>
    </xf>
    <xf numFmtId="10" fontId="20" fillId="0" borderId="0" xfId="6" applyNumberFormat="1" applyFont="1" applyAlignment="1" applyProtection="1">
      <alignment vertical="center"/>
      <protection locked="0"/>
    </xf>
    <xf numFmtId="0" fontId="2" fillId="0" borderId="0" xfId="6" applyFont="1" applyAlignment="1" applyProtection="1">
      <alignment horizontal="right" vertical="center"/>
    </xf>
    <xf numFmtId="0" fontId="6" fillId="0" borderId="3" xfId="6" applyFont="1" applyBorder="1" applyAlignment="1" applyProtection="1">
      <alignment vertical="center"/>
    </xf>
    <xf numFmtId="164" fontId="6" fillId="0" borderId="3" xfId="6" applyNumberFormat="1" applyFont="1" applyBorder="1" applyAlignment="1" applyProtection="1">
      <alignment vertical="center"/>
    </xf>
    <xf numFmtId="0" fontId="2" fillId="0" borderId="0" xfId="6" applyFont="1" applyProtection="1"/>
    <xf numFmtId="4" fontId="0" fillId="0" borderId="0" xfId="0" applyNumberFormat="1" applyAlignment="1">
      <alignment horizontal="center"/>
    </xf>
    <xf numFmtId="4" fontId="0" fillId="0" borderId="0" xfId="0" applyNumberFormat="1" applyFont="1" applyAlignment="1">
      <alignment horizontal="right"/>
    </xf>
    <xf numFmtId="4" fontId="0" fillId="0" borderId="0" xfId="0" applyNumberFormat="1" applyFont="1"/>
    <xf numFmtId="4" fontId="9" fillId="0" borderId="0" xfId="0" applyNumberFormat="1" applyFont="1"/>
    <xf numFmtId="4" fontId="0" fillId="0" borderId="0" xfId="0" applyNumberFormat="1" applyFont="1" applyAlignment="1">
      <alignment horizontal="center"/>
    </xf>
    <xf numFmtId="4" fontId="6" fillId="0" borderId="1" xfId="0" applyNumberFormat="1" applyFont="1" applyBorder="1"/>
    <xf numFmtId="4" fontId="12" fillId="0" borderId="0" xfId="0" applyNumberFormat="1" applyFont="1"/>
    <xf numFmtId="0" fontId="33" fillId="0" borderId="3" xfId="6" applyFont="1" applyBorder="1" applyAlignment="1" applyProtection="1">
      <alignment vertical="center"/>
    </xf>
    <xf numFmtId="164" fontId="33" fillId="0" borderId="3" xfId="6" applyNumberFormat="1" applyFont="1" applyBorder="1" applyAlignment="1" applyProtection="1">
      <alignment vertical="center"/>
    </xf>
    <xf numFmtId="0" fontId="0" fillId="0" borderId="0" xfId="0" applyNumberFormat="1" applyFill="1" applyAlignment="1" applyProtection="1">
      <alignment vertical="top" wrapText="1"/>
      <protection locked="0"/>
    </xf>
    <xf numFmtId="49" fontId="0" fillId="0" borderId="0" xfId="0" applyNumberFormat="1" applyFill="1" applyBorder="1" applyAlignment="1">
      <alignment vertical="top"/>
    </xf>
    <xf numFmtId="0" fontId="0" fillId="0" borderId="0" xfId="0" applyNumberFormat="1" applyFill="1" applyBorder="1" applyAlignment="1">
      <alignment vertical="top" wrapText="1"/>
    </xf>
    <xf numFmtId="0" fontId="24" fillId="0" borderId="0" xfId="0" applyNumberFormat="1" applyFont="1" applyFill="1" applyBorder="1" applyAlignment="1">
      <alignment vertical="top" wrapText="1"/>
    </xf>
    <xf numFmtId="4" fontId="0" fillId="0" borderId="0" xfId="0" applyNumberFormat="1" applyFont="1" applyBorder="1" applyAlignment="1">
      <alignment horizontal="center"/>
    </xf>
    <xf numFmtId="4" fontId="0" fillId="0" borderId="0" xfId="0" applyNumberFormat="1" applyFont="1" applyBorder="1"/>
    <xf numFmtId="0" fontId="35" fillId="0" borderId="0" xfId="0" applyNumberFormat="1" applyFont="1" applyFill="1" applyBorder="1" applyAlignment="1">
      <alignment horizontal="justify" vertical="top" wrapText="1"/>
    </xf>
    <xf numFmtId="0" fontId="36" fillId="0" borderId="0" xfId="0" applyNumberFormat="1" applyFont="1" applyFill="1" applyAlignment="1">
      <alignment vertical="top" wrapText="1"/>
    </xf>
    <xf numFmtId="4" fontId="6" fillId="0" borderId="0" xfId="0" applyNumberFormat="1" applyFont="1" applyBorder="1"/>
    <xf numFmtId="0" fontId="20" fillId="0" borderId="2" xfId="6" applyFont="1" applyFill="1" applyBorder="1" applyAlignment="1" applyProtection="1">
      <alignment vertical="top" wrapText="1"/>
    </xf>
    <xf numFmtId="0" fontId="37" fillId="0" borderId="0" xfId="0" applyNumberFormat="1" applyFont="1" applyFill="1" applyAlignment="1">
      <alignment horizontal="justify" vertical="top"/>
    </xf>
    <xf numFmtId="0" fontId="0" fillId="0" borderId="0" xfId="0" applyNumberFormat="1" applyFont="1" applyFill="1" applyAlignment="1">
      <alignment horizontal="left" vertical="top" wrapText="1"/>
    </xf>
    <xf numFmtId="0" fontId="0" fillId="0" borderId="0" xfId="0" applyNumberFormat="1" applyFill="1" applyAlignment="1">
      <alignment horizontal="left" vertical="top" wrapText="1"/>
    </xf>
    <xf numFmtId="4" fontId="0" fillId="0" borderId="0" xfId="0" applyNumberFormat="1" applyFont="1" applyBorder="1" applyAlignment="1">
      <alignment horizontal="right"/>
    </xf>
    <xf numFmtId="0" fontId="6" fillId="0" borderId="0" xfId="0" applyNumberFormat="1" applyFont="1" applyFill="1" applyBorder="1" applyAlignment="1">
      <alignment vertical="top" wrapText="1"/>
    </xf>
    <xf numFmtId="0" fontId="35" fillId="0" borderId="0" xfId="0" applyNumberFormat="1" applyFont="1" applyFill="1" applyBorder="1" applyAlignment="1">
      <alignment horizontal="left" vertical="top" wrapText="1"/>
    </xf>
    <xf numFmtId="0" fontId="24" fillId="0" borderId="0" xfId="0" applyNumberFormat="1" applyFont="1" applyFill="1" applyAlignment="1">
      <alignment horizontal="left" vertical="top" wrapText="1"/>
    </xf>
    <xf numFmtId="0" fontId="33" fillId="2" borderId="0" xfId="6" applyFont="1" applyFill="1" applyAlignment="1" applyProtection="1">
      <alignment horizontal="right" vertical="center"/>
    </xf>
    <xf numFmtId="0" fontId="33" fillId="2" borderId="0" xfId="6" applyFont="1" applyFill="1" applyAlignment="1" applyProtection="1">
      <alignment vertical="center"/>
    </xf>
    <xf numFmtId="164" fontId="33" fillId="2" borderId="0" xfId="6" applyNumberFormat="1" applyFont="1" applyFill="1" applyAlignment="1" applyProtection="1">
      <alignment horizontal="right" vertical="center"/>
    </xf>
    <xf numFmtId="0" fontId="0" fillId="0" borderId="0" xfId="0" applyNumberFormat="1" applyFont="1" applyFill="1" applyAlignment="1">
      <alignment horizontal="center"/>
    </xf>
    <xf numFmtId="0" fontId="0" fillId="0" borderId="0" xfId="0" applyFont="1"/>
    <xf numFmtId="0" fontId="38" fillId="3" borderId="0" xfId="0" applyFont="1" applyFill="1" applyAlignment="1">
      <alignment horizontal="left" vertical="top"/>
    </xf>
    <xf numFmtId="4" fontId="6" fillId="0" borderId="0" xfId="0" applyNumberFormat="1" applyFont="1" applyFill="1" applyAlignment="1">
      <alignment horizontal="center" vertical="top"/>
    </xf>
    <xf numFmtId="4" fontId="6" fillId="0" borderId="0" xfId="0" applyNumberFormat="1" applyFont="1" applyFill="1" applyBorder="1" applyAlignment="1">
      <alignment horizontal="right" vertical="top"/>
    </xf>
    <xf numFmtId="4" fontId="0" fillId="0" borderId="0" xfId="0" applyNumberFormat="1" applyFont="1" applyFill="1" applyBorder="1" applyAlignment="1">
      <alignment horizontal="center" vertical="top"/>
    </xf>
    <xf numFmtId="4" fontId="6" fillId="0" borderId="0" xfId="0" applyNumberFormat="1" applyFont="1" applyFill="1" applyAlignment="1" applyProtection="1">
      <alignment horizontal="right" vertical="top"/>
      <protection locked="0"/>
    </xf>
    <xf numFmtId="4" fontId="6" fillId="0" borderId="0" xfId="0" applyNumberFormat="1" applyFont="1" applyFill="1" applyAlignment="1">
      <alignment vertical="top"/>
    </xf>
    <xf numFmtId="0" fontId="6" fillId="0" borderId="0" xfId="0" applyFont="1" applyFill="1" applyAlignment="1">
      <alignment vertical="top"/>
    </xf>
    <xf numFmtId="0" fontId="38" fillId="0" borderId="0" xfId="0" applyFont="1" applyFill="1" applyAlignment="1">
      <alignment horizontal="left" vertical="top"/>
    </xf>
    <xf numFmtId="0" fontId="0" fillId="0" borderId="8" xfId="0" applyFont="1" applyFill="1" applyBorder="1" applyAlignment="1">
      <alignment horizontal="center" vertical="top"/>
    </xf>
    <xf numFmtId="0" fontId="0" fillId="0" borderId="8" xfId="0" applyFont="1" applyFill="1" applyBorder="1" applyAlignment="1">
      <alignment horizontal="left" vertical="top" wrapText="1"/>
    </xf>
    <xf numFmtId="0" fontId="0" fillId="0" borderId="0" xfId="0" applyFont="1" applyFill="1" applyAlignment="1">
      <alignment horizontal="left" vertical="top" wrapText="1"/>
    </xf>
    <xf numFmtId="4" fontId="0" fillId="0" borderId="0" xfId="0" applyNumberFormat="1" applyFont="1" applyFill="1" applyAlignment="1">
      <alignment vertical="top"/>
    </xf>
    <xf numFmtId="0" fontId="0" fillId="0" borderId="0" xfId="0" applyFont="1" applyFill="1" applyAlignment="1">
      <alignment vertical="top"/>
    </xf>
    <xf numFmtId="4" fontId="0" fillId="0" borderId="0" xfId="0" applyNumberFormat="1" applyFont="1" applyFill="1" applyAlignment="1">
      <alignment horizontal="left" vertical="top"/>
    </xf>
    <xf numFmtId="0" fontId="0" fillId="0" borderId="0" xfId="0" applyFont="1" applyFill="1" applyAlignment="1">
      <alignment horizontal="left" vertical="top"/>
    </xf>
    <xf numFmtId="0" fontId="0" fillId="0" borderId="0" xfId="0" applyFont="1" applyFill="1" applyAlignment="1">
      <alignment horizontal="center" vertical="top"/>
    </xf>
    <xf numFmtId="0" fontId="39" fillId="0" borderId="0" xfId="0" applyFont="1" applyFill="1" applyAlignment="1">
      <alignment horizontal="right" vertical="top"/>
    </xf>
    <xf numFmtId="0" fontId="39" fillId="0" borderId="9" xfId="0" applyFont="1" applyFill="1" applyBorder="1" applyAlignment="1">
      <alignment horizontal="right" vertical="top"/>
    </xf>
    <xf numFmtId="0" fontId="0" fillId="0" borderId="9" xfId="0" applyFont="1" applyFill="1" applyBorder="1" applyAlignment="1">
      <alignment horizontal="left" vertical="top" wrapText="1"/>
    </xf>
    <xf numFmtId="0" fontId="0" fillId="0" borderId="10" xfId="0" applyFont="1" applyFill="1" applyBorder="1" applyAlignment="1">
      <alignment horizontal="center" vertical="top"/>
    </xf>
    <xf numFmtId="0" fontId="0" fillId="0" borderId="10" xfId="0" applyFont="1" applyFill="1" applyBorder="1" applyAlignment="1">
      <alignment horizontal="left" vertical="top" wrapText="1"/>
    </xf>
    <xf numFmtId="0" fontId="6" fillId="0" borderId="0" xfId="0" applyFont="1" applyFill="1" applyAlignment="1">
      <alignment horizontal="center" vertical="top"/>
    </xf>
    <xf numFmtId="1" fontId="40" fillId="0" borderId="0" xfId="0" applyNumberFormat="1" applyFont="1" applyFill="1" applyBorder="1" applyAlignment="1">
      <alignment horizontal="center" vertical="top"/>
    </xf>
    <xf numFmtId="1" fontId="0" fillId="0" borderId="0" xfId="0" applyNumberFormat="1" applyFont="1" applyFill="1" applyBorder="1" applyAlignment="1">
      <alignment horizontal="center" vertical="top"/>
    </xf>
    <xf numFmtId="4" fontId="0" fillId="0" borderId="0" xfId="0" applyNumberFormat="1" applyFont="1" applyFill="1" applyBorder="1" applyAlignment="1" applyProtection="1">
      <alignment horizontal="right" vertical="top"/>
      <protection locked="0"/>
    </xf>
    <xf numFmtId="1" fontId="0" fillId="0" borderId="0" xfId="0" applyNumberFormat="1" applyFont="1" applyFill="1" applyBorder="1" applyAlignment="1">
      <alignment vertical="top"/>
    </xf>
    <xf numFmtId="0" fontId="0" fillId="0" borderId="0" xfId="0" applyFont="1" applyFill="1" applyAlignment="1">
      <alignment horizontal="left" vertical="center" wrapText="1"/>
    </xf>
    <xf numFmtId="0" fontId="6" fillId="0" borderId="8" xfId="0" applyFont="1" applyFill="1" applyBorder="1" applyAlignment="1">
      <alignment horizontal="center" vertical="top"/>
    </xf>
    <xf numFmtId="0" fontId="6" fillId="0" borderId="8" xfId="0" applyFont="1" applyFill="1" applyBorder="1" applyAlignment="1">
      <alignment horizontal="left" vertical="top" wrapText="1"/>
    </xf>
    <xf numFmtId="0" fontId="6" fillId="0" borderId="0" xfId="0" applyFont="1" applyFill="1" applyAlignment="1">
      <alignment horizontal="left" vertical="center" wrapText="1"/>
    </xf>
    <xf numFmtId="49" fontId="0" fillId="0" borderId="0" xfId="0" applyNumberFormat="1" applyFont="1" applyFill="1" applyBorder="1" applyAlignment="1">
      <alignment vertical="top"/>
    </xf>
    <xf numFmtId="0" fontId="0" fillId="0" borderId="0" xfId="0" applyNumberFormat="1" applyFont="1" applyFill="1" applyBorder="1" applyAlignment="1">
      <alignment horizontal="left" vertical="top" wrapText="1"/>
    </xf>
    <xf numFmtId="0" fontId="34" fillId="0" borderId="0" xfId="0" applyNumberFormat="1" applyFont="1" applyFill="1" applyAlignment="1">
      <alignment vertical="top" wrapText="1"/>
    </xf>
    <xf numFmtId="0" fontId="19" fillId="0" borderId="0" xfId="0" applyNumberFormat="1" applyFont="1" applyFill="1" applyAlignment="1">
      <alignment vertical="top" wrapText="1"/>
    </xf>
    <xf numFmtId="1" fontId="30" fillId="0" borderId="0" xfId="0" applyNumberFormat="1" applyFont="1" applyFill="1" applyAlignment="1">
      <alignment horizontal="left" vertical="top" wrapText="1"/>
    </xf>
    <xf numFmtId="0" fontId="0" fillId="0" borderId="0" xfId="0" applyFont="1" applyAlignment="1">
      <alignment horizontal="left" vertical="top" wrapText="1"/>
    </xf>
  </cellXfs>
  <cellStyles count="7">
    <cellStyle name="Navadno" xfId="0" builtinId="0"/>
    <cellStyle name="Navadno 2" xfId="1"/>
    <cellStyle name="Navadno 3" xfId="2"/>
    <cellStyle name="Navadno 3 2" xfId="3"/>
    <cellStyle name="Navadno 4" xfId="4"/>
    <cellStyle name="Navadno 5" xfId="5"/>
    <cellStyle name="Navadno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20Luka&#269;\Documents\BI\NARO&#268;NIKI\ROTAR\IZVAJALCI\GP%20GRADING\OBRA&#268;UN%20IN%20PLA&#268;ILA\Obra&#269;un%20GP%20Grading%20doo%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A"/>
      <sheetName val="SKUPNA REKAPITULACIJA A $"/>
      <sheetName val="rekapitulacija 22 2012"/>
      <sheetName val="specifikacija 22 2012"/>
      <sheetName val="rekapitulacija R-dodatno3"/>
      <sheetName val="specifikacija AB plošča Rd3"/>
      <sheetName val="specifikacija ojačitve Rd3"/>
      <sheetName val="specifikacija streha Rd3"/>
      <sheetName val="specifikacija dimnik Rd3"/>
      <sheetName val="specifikacija vhod Rd3"/>
      <sheetName val="specifikacija meteorna Rd3"/>
      <sheetName val="specifikacija prestavitev Rd3"/>
      <sheetName val="rekapitulacija R-dodatno4"/>
      <sheetName val="specifikacija dovod vode Rd4"/>
      <sheetName val="specifikacija HI temeljev Rd4"/>
      <sheetName val="specifikacija NN Rd4"/>
      <sheetName val="specifikacija razno streha Rd4"/>
      <sheetName val="specifikacija tlak shrambe Rd4"/>
      <sheetName val="specifikacija zahtevki Rd4"/>
      <sheetName val="rekapitulacija Rd5"/>
      <sheetName val="specifikacija Rd5"/>
      <sheetName val="rekapitulacija Rd6"/>
      <sheetName val="specifikacija Rd6"/>
      <sheetName val="rekapitulacija Rd7"/>
      <sheetName val="specifikacija razna dela Rd7 "/>
      <sheetName val="specifikacija škarpniki Rd7"/>
    </sheetNames>
    <sheetDataSet>
      <sheetData sheetId="0" refreshError="1"/>
      <sheetData sheetId="1" refreshError="1"/>
      <sheetData sheetId="2" refreshError="1"/>
      <sheetData sheetId="3">
        <row r="1">
          <cell r="C1" t="str">
            <v>količina</v>
          </cell>
          <cell r="D1" t="str">
            <v>cena/enoto</v>
          </cell>
        </row>
        <row r="42">
          <cell r="C42">
            <v>2</v>
          </cell>
          <cell r="D42">
            <v>20</v>
          </cell>
        </row>
        <row r="48">
          <cell r="C48">
            <v>1</v>
          </cell>
          <cell r="D48">
            <v>20</v>
          </cell>
        </row>
        <row r="54">
          <cell r="C54">
            <v>1</v>
          </cell>
          <cell r="D54">
            <v>120</v>
          </cell>
        </row>
        <row r="59">
          <cell r="C59">
            <v>1</v>
          </cell>
          <cell r="D59">
            <v>150</v>
          </cell>
        </row>
        <row r="63">
          <cell r="C63">
            <v>5</v>
          </cell>
          <cell r="D63">
            <v>14</v>
          </cell>
        </row>
        <row r="67">
          <cell r="C67">
            <v>29.04</v>
          </cell>
          <cell r="D67">
            <v>4</v>
          </cell>
        </row>
        <row r="69">
          <cell r="C69">
            <v>41.25</v>
          </cell>
        </row>
        <row r="73">
          <cell r="C73">
            <v>7.88</v>
          </cell>
          <cell r="D73">
            <v>15</v>
          </cell>
        </row>
        <row r="75">
          <cell r="C75">
            <v>4.05</v>
          </cell>
        </row>
        <row r="76">
          <cell r="C76">
            <v>3.5</v>
          </cell>
        </row>
        <row r="77">
          <cell r="C77">
            <v>2.96</v>
          </cell>
        </row>
        <row r="78">
          <cell r="C78">
            <v>1.8</v>
          </cell>
        </row>
        <row r="79">
          <cell r="C79">
            <v>1.5</v>
          </cell>
        </row>
        <row r="80">
          <cell r="C80">
            <v>13.81</v>
          </cell>
        </row>
        <row r="84">
          <cell r="C84">
            <v>20.239999999999998</v>
          </cell>
          <cell r="D84">
            <v>15</v>
          </cell>
        </row>
        <row r="86">
          <cell r="C86">
            <v>24.75</v>
          </cell>
        </row>
        <row r="90">
          <cell r="C90">
            <v>0.7</v>
          </cell>
          <cell r="D90">
            <v>55</v>
          </cell>
        </row>
        <row r="92">
          <cell r="C92">
            <v>1.17</v>
          </cell>
        </row>
        <row r="93">
          <cell r="C93">
            <v>1.575</v>
          </cell>
        </row>
        <row r="94">
          <cell r="C94">
            <v>4.87</v>
          </cell>
        </row>
        <row r="95">
          <cell r="C95">
            <v>7.6150000000000002</v>
          </cell>
        </row>
        <row r="99">
          <cell r="C99">
            <v>7.65</v>
          </cell>
          <cell r="D99">
            <v>100</v>
          </cell>
        </row>
        <row r="101">
          <cell r="C101">
            <v>2.3975</v>
          </cell>
        </row>
        <row r="105">
          <cell r="C105">
            <v>2.2799999999999998</v>
          </cell>
          <cell r="D105">
            <v>80</v>
          </cell>
        </row>
        <row r="107">
          <cell r="C107">
            <v>1.75</v>
          </cell>
        </row>
        <row r="110">
          <cell r="C110">
            <v>3.85</v>
          </cell>
          <cell r="D110">
            <v>100</v>
          </cell>
        </row>
        <row r="112">
          <cell r="C112">
            <v>1.8374999999999999</v>
          </cell>
        </row>
        <row r="113">
          <cell r="C113">
            <v>4.2</v>
          </cell>
        </row>
        <row r="114">
          <cell r="C114">
            <v>6.0374999999999996</v>
          </cell>
        </row>
        <row r="124">
          <cell r="C124">
            <v>1</v>
          </cell>
          <cell r="D124">
            <v>20</v>
          </cell>
        </row>
        <row r="128">
          <cell r="C128">
            <v>15.25</v>
          </cell>
          <cell r="D128">
            <v>30</v>
          </cell>
        </row>
        <row r="130">
          <cell r="C130">
            <v>10</v>
          </cell>
        </row>
        <row r="134">
          <cell r="C134">
            <v>0</v>
          </cell>
          <cell r="D134">
            <v>10</v>
          </cell>
        </row>
        <row r="136">
          <cell r="C136">
            <v>20.7</v>
          </cell>
        </row>
        <row r="139">
          <cell r="C139">
            <v>1.62</v>
          </cell>
          <cell r="D139">
            <v>15</v>
          </cell>
        </row>
        <row r="142">
          <cell r="C142">
            <v>35.35</v>
          </cell>
          <cell r="D142">
            <v>4</v>
          </cell>
        </row>
        <row r="144">
          <cell r="C144">
            <v>30</v>
          </cell>
        </row>
        <row r="147">
          <cell r="C147">
            <v>13.04</v>
          </cell>
          <cell r="D147">
            <v>100</v>
          </cell>
        </row>
        <row r="149">
          <cell r="C149">
            <v>2.0099999999999998</v>
          </cell>
        </row>
        <row r="150">
          <cell r="C150">
            <v>5.86</v>
          </cell>
        </row>
        <row r="151">
          <cell r="C151">
            <v>2.2000000000000002</v>
          </cell>
        </row>
        <row r="152">
          <cell r="C152">
            <v>10.07</v>
          </cell>
        </row>
        <row r="155">
          <cell r="C155">
            <v>0</v>
          </cell>
          <cell r="D155">
            <v>14</v>
          </cell>
        </row>
        <row r="164">
          <cell r="C164">
            <v>14</v>
          </cell>
          <cell r="D164">
            <v>18</v>
          </cell>
        </row>
        <row r="169">
          <cell r="C169">
            <v>8</v>
          </cell>
          <cell r="D169">
            <v>18</v>
          </cell>
        </row>
        <row r="172">
          <cell r="C172">
            <v>1</v>
          </cell>
          <cell r="D172">
            <v>20</v>
          </cell>
        </row>
        <row r="175">
          <cell r="C175">
            <v>3</v>
          </cell>
          <cell r="D175">
            <v>20</v>
          </cell>
        </row>
        <row r="179">
          <cell r="C179">
            <v>0</v>
          </cell>
          <cell r="D179">
            <v>0.9</v>
          </cell>
        </row>
        <row r="183">
          <cell r="C183">
            <v>10</v>
          </cell>
          <cell r="D183">
            <v>14</v>
          </cell>
        </row>
        <row r="186">
          <cell r="C186">
            <v>74.430000000000007</v>
          </cell>
          <cell r="D186">
            <v>6</v>
          </cell>
        </row>
        <row r="193">
          <cell r="C193">
            <v>3.06</v>
          </cell>
          <cell r="D193">
            <v>80</v>
          </cell>
        </row>
        <row r="195">
          <cell r="C195">
            <v>2.2137500000000001</v>
          </cell>
        </row>
        <row r="199">
          <cell r="C199">
            <v>5.05</v>
          </cell>
          <cell r="D199">
            <v>45</v>
          </cell>
        </row>
        <row r="201">
          <cell r="C201">
            <v>4.8025000000000002</v>
          </cell>
        </row>
        <row r="204">
          <cell r="C204">
            <v>2.69</v>
          </cell>
          <cell r="D204">
            <v>110</v>
          </cell>
        </row>
        <row r="206">
          <cell r="C206">
            <v>2.4224999999999999</v>
          </cell>
        </row>
        <row r="210">
          <cell r="C210">
            <v>38.21</v>
          </cell>
          <cell r="D210">
            <v>6</v>
          </cell>
        </row>
        <row r="212">
          <cell r="C212">
            <v>56</v>
          </cell>
        </row>
        <row r="213">
          <cell r="C213">
            <v>53.15</v>
          </cell>
        </row>
        <row r="214">
          <cell r="C214">
            <v>109.15</v>
          </cell>
        </row>
        <row r="217">
          <cell r="C217">
            <v>22.45</v>
          </cell>
          <cell r="D217">
            <v>12</v>
          </cell>
        </row>
        <row r="220">
          <cell r="C220">
            <v>0</v>
          </cell>
          <cell r="D220">
            <v>10</v>
          </cell>
        </row>
        <row r="225">
          <cell r="C225">
            <v>6.89</v>
          </cell>
          <cell r="D225">
            <v>15</v>
          </cell>
        </row>
        <row r="230">
          <cell r="C230">
            <v>1.3</v>
          </cell>
          <cell r="D230">
            <v>100</v>
          </cell>
        </row>
        <row r="232">
          <cell r="C232">
            <v>0.89</v>
          </cell>
        </row>
        <row r="235">
          <cell r="C235">
            <v>2.09</v>
          </cell>
          <cell r="D235">
            <v>100</v>
          </cell>
        </row>
        <row r="237">
          <cell r="C237">
            <v>1.1100000000000001</v>
          </cell>
        </row>
        <row r="241">
          <cell r="C241">
            <v>35</v>
          </cell>
          <cell r="D241">
            <v>8</v>
          </cell>
        </row>
        <row r="244">
          <cell r="C244">
            <v>0</v>
          </cell>
          <cell r="D244">
            <v>3.5</v>
          </cell>
        </row>
        <row r="247">
          <cell r="C247">
            <v>0</v>
          </cell>
          <cell r="D247">
            <v>30</v>
          </cell>
        </row>
        <row r="250">
          <cell r="C250">
            <v>0</v>
          </cell>
          <cell r="D250">
            <v>25</v>
          </cell>
        </row>
        <row r="253">
          <cell r="C253">
            <v>1.1200000000000001</v>
          </cell>
          <cell r="D253">
            <v>110</v>
          </cell>
        </row>
        <row r="255">
          <cell r="C255">
            <v>0.28000000000000003</v>
          </cell>
        </row>
        <row r="256">
          <cell r="C256">
            <v>0.35099999999999998</v>
          </cell>
        </row>
        <row r="257">
          <cell r="C257">
            <v>0.34599999999999997</v>
          </cell>
        </row>
        <row r="258">
          <cell r="C258">
            <v>0.54600000000000004</v>
          </cell>
        </row>
        <row r="259">
          <cell r="C259">
            <v>1.5230000000000001</v>
          </cell>
        </row>
        <row r="262">
          <cell r="C262">
            <v>0</v>
          </cell>
          <cell r="D262">
            <v>100</v>
          </cell>
        </row>
        <row r="264">
          <cell r="C264">
            <v>0.38400000000000006</v>
          </cell>
        </row>
        <row r="269">
          <cell r="C269">
            <v>1</v>
          </cell>
          <cell r="D269">
            <v>100</v>
          </cell>
        </row>
        <row r="272">
          <cell r="C272">
            <v>5.0999999999999996</v>
          </cell>
          <cell r="D272">
            <v>10</v>
          </cell>
        </row>
        <row r="276">
          <cell r="C276">
            <v>7.27</v>
          </cell>
          <cell r="D276">
            <v>105</v>
          </cell>
        </row>
        <row r="278">
          <cell r="C278">
            <v>2.67</v>
          </cell>
        </row>
        <row r="282">
          <cell r="C282">
            <v>68.849999999999994</v>
          </cell>
          <cell r="D282">
            <v>9.5</v>
          </cell>
        </row>
        <row r="284">
          <cell r="C284">
            <v>27.263999999999999</v>
          </cell>
        </row>
        <row r="287">
          <cell r="C287">
            <v>43.2</v>
          </cell>
          <cell r="D287">
            <v>2</v>
          </cell>
        </row>
        <row r="289">
          <cell r="C289">
            <v>34.08</v>
          </cell>
        </row>
        <row r="292">
          <cell r="C292">
            <v>0</v>
          </cell>
          <cell r="D292">
            <v>14</v>
          </cell>
        </row>
        <row r="293">
          <cell r="C293">
            <v>24</v>
          </cell>
          <cell r="D293">
            <v>12</v>
          </cell>
        </row>
        <row r="308">
          <cell r="C308">
            <v>191.75</v>
          </cell>
          <cell r="D308">
            <v>6.5</v>
          </cell>
        </row>
        <row r="310">
          <cell r="C310">
            <v>100.2</v>
          </cell>
        </row>
        <row r="315">
          <cell r="C315">
            <v>0</v>
          </cell>
          <cell r="D315">
            <v>12</v>
          </cell>
        </row>
        <row r="317">
          <cell r="C317">
            <v>15.65</v>
          </cell>
        </row>
        <row r="318">
          <cell r="C318">
            <v>5.2</v>
          </cell>
        </row>
        <row r="319">
          <cell r="C319">
            <v>1.6</v>
          </cell>
        </row>
        <row r="320">
          <cell r="C320">
            <v>22.45</v>
          </cell>
        </row>
        <row r="323">
          <cell r="C323">
            <v>0</v>
          </cell>
          <cell r="D323">
            <v>12</v>
          </cell>
        </row>
        <row r="325">
          <cell r="C325">
            <v>3.12</v>
          </cell>
        </row>
        <row r="330">
          <cell r="C330">
            <v>0</v>
          </cell>
          <cell r="D330">
            <v>12</v>
          </cell>
        </row>
        <row r="332">
          <cell r="C332">
            <v>7.08</v>
          </cell>
        </row>
        <row r="336">
          <cell r="C336">
            <v>2.52</v>
          </cell>
          <cell r="D336">
            <v>40</v>
          </cell>
        </row>
        <row r="338">
          <cell r="C338">
            <v>1.18</v>
          </cell>
        </row>
        <row r="341">
          <cell r="C341">
            <v>0</v>
          </cell>
          <cell r="D341">
            <v>12</v>
          </cell>
        </row>
        <row r="343">
          <cell r="C343">
            <v>2.56</v>
          </cell>
        </row>
        <row r="347">
          <cell r="C347">
            <v>98.36</v>
          </cell>
          <cell r="D347">
            <v>4.5</v>
          </cell>
        </row>
        <row r="349">
          <cell r="C349">
            <v>85.75</v>
          </cell>
        </row>
        <row r="352">
          <cell r="C352">
            <v>75.290000000000006</v>
          </cell>
          <cell r="D352">
            <v>2.5</v>
          </cell>
        </row>
        <row r="354">
          <cell r="C354">
            <v>159</v>
          </cell>
        </row>
        <row r="358">
          <cell r="C358">
            <v>34.1</v>
          </cell>
          <cell r="D358">
            <v>35</v>
          </cell>
        </row>
        <row r="360">
          <cell r="C360">
            <v>5.31</v>
          </cell>
        </row>
        <row r="361">
          <cell r="C361">
            <v>9.5</v>
          </cell>
        </row>
        <row r="362">
          <cell r="C362">
            <v>14.81</v>
          </cell>
        </row>
        <row r="366">
          <cell r="C366">
            <v>29.01</v>
          </cell>
          <cell r="D366">
            <v>35</v>
          </cell>
        </row>
        <row r="368">
          <cell r="C368">
            <v>15.24</v>
          </cell>
        </row>
        <row r="374">
          <cell r="C374">
            <v>1.79</v>
          </cell>
          <cell r="D374">
            <v>120</v>
          </cell>
        </row>
        <row r="376">
          <cell r="C376">
            <v>1.98</v>
          </cell>
        </row>
        <row r="381">
          <cell r="C381">
            <v>21.1</v>
          </cell>
          <cell r="D381">
            <v>25</v>
          </cell>
        </row>
        <row r="384">
          <cell r="C384">
            <v>21</v>
          </cell>
          <cell r="D384">
            <v>2</v>
          </cell>
        </row>
        <row r="387">
          <cell r="C387">
            <v>3</v>
          </cell>
          <cell r="D387">
            <v>6</v>
          </cell>
        </row>
        <row r="390">
          <cell r="C390">
            <v>3</v>
          </cell>
          <cell r="D390">
            <v>110</v>
          </cell>
        </row>
        <row r="393">
          <cell r="C393">
            <v>7</v>
          </cell>
          <cell r="D393">
            <v>20</v>
          </cell>
        </row>
        <row r="396">
          <cell r="C396">
            <v>1</v>
          </cell>
          <cell r="D396">
            <v>350</v>
          </cell>
        </row>
        <row r="400">
          <cell r="C400">
            <v>70.459999999999994</v>
          </cell>
          <cell r="D400">
            <v>16</v>
          </cell>
        </row>
        <row r="402">
          <cell r="C402">
            <v>72.760000000000005</v>
          </cell>
        </row>
        <row r="405">
          <cell r="C405">
            <v>5.78</v>
          </cell>
          <cell r="D405">
            <v>35</v>
          </cell>
        </row>
        <row r="407">
          <cell r="C407">
            <v>3.42</v>
          </cell>
        </row>
        <row r="408">
          <cell r="C408">
            <v>0.72</v>
          </cell>
        </row>
        <row r="409">
          <cell r="C409">
            <v>1.5</v>
          </cell>
        </row>
        <row r="410">
          <cell r="C410">
            <v>5.64</v>
          </cell>
        </row>
        <row r="421">
          <cell r="C421">
            <v>8</v>
          </cell>
          <cell r="D421">
            <v>35</v>
          </cell>
        </row>
        <row r="424">
          <cell r="C424">
            <v>120</v>
          </cell>
          <cell r="D424">
            <v>16</v>
          </cell>
        </row>
        <row r="444">
          <cell r="C444">
            <v>5.62</v>
          </cell>
          <cell r="D444">
            <v>130</v>
          </cell>
        </row>
        <row r="446">
          <cell r="C446">
            <v>1.48</v>
          </cell>
        </row>
        <row r="447">
          <cell r="C447">
            <v>0.6043400000000001</v>
          </cell>
        </row>
        <row r="448">
          <cell r="C448">
            <v>0.54</v>
          </cell>
        </row>
        <row r="449">
          <cell r="C449">
            <v>0.35</v>
          </cell>
        </row>
        <row r="450">
          <cell r="C450">
            <v>0.14080000000000001</v>
          </cell>
        </row>
        <row r="451">
          <cell r="C451">
            <v>0.74399999999999999</v>
          </cell>
        </row>
        <row r="452">
          <cell r="C452">
            <v>3.85914</v>
          </cell>
        </row>
        <row r="457">
          <cell r="C457">
            <v>9.1</v>
          </cell>
          <cell r="D457">
            <v>125</v>
          </cell>
        </row>
        <row r="459">
          <cell r="C459">
            <v>7.1224999999999996</v>
          </cell>
        </row>
        <row r="460">
          <cell r="C460">
            <v>3.0217000000000001</v>
          </cell>
        </row>
        <row r="461">
          <cell r="C461">
            <v>10.1442</v>
          </cell>
        </row>
        <row r="465">
          <cell r="C465">
            <v>4.6900000000000004</v>
          </cell>
          <cell r="D465">
            <v>130</v>
          </cell>
        </row>
        <row r="467">
          <cell r="C467">
            <v>2.3759999999999999</v>
          </cell>
        </row>
        <row r="468">
          <cell r="C468">
            <v>1.2</v>
          </cell>
        </row>
        <row r="469">
          <cell r="C469">
            <v>3.5759999999999996</v>
          </cell>
        </row>
        <row r="473">
          <cell r="C473">
            <v>0</v>
          </cell>
          <cell r="D473">
            <v>130</v>
          </cell>
        </row>
        <row r="475">
          <cell r="C475">
            <v>0.64</v>
          </cell>
        </row>
        <row r="478">
          <cell r="C478">
            <v>3.79</v>
          </cell>
          <cell r="D478">
            <v>45</v>
          </cell>
        </row>
        <row r="480">
          <cell r="C480">
            <v>5.75</v>
          </cell>
        </row>
        <row r="483">
          <cell r="C483">
            <v>1.71</v>
          </cell>
          <cell r="D483">
            <v>140</v>
          </cell>
        </row>
        <row r="485">
          <cell r="C485">
            <v>2.2879999999999998</v>
          </cell>
        </row>
        <row r="486">
          <cell r="C486">
            <v>0.24</v>
          </cell>
        </row>
        <row r="487">
          <cell r="C487">
            <v>2.5279999999999996</v>
          </cell>
        </row>
        <row r="492">
          <cell r="C492">
            <v>7.84</v>
          </cell>
          <cell r="D492">
            <v>125</v>
          </cell>
        </row>
        <row r="494">
          <cell r="C494">
            <v>6.75</v>
          </cell>
        </row>
        <row r="495">
          <cell r="C495">
            <v>0.6462</v>
          </cell>
        </row>
        <row r="496">
          <cell r="C496">
            <v>0.49724999999999997</v>
          </cell>
        </row>
        <row r="497">
          <cell r="C497">
            <v>0.44800000000000006</v>
          </cell>
        </row>
        <row r="498">
          <cell r="C498">
            <v>8.34145</v>
          </cell>
        </row>
        <row r="502">
          <cell r="C502">
            <v>2.06</v>
          </cell>
          <cell r="D502">
            <v>140</v>
          </cell>
        </row>
        <row r="504">
          <cell r="C504">
            <v>1.5620000000000001</v>
          </cell>
        </row>
        <row r="507">
          <cell r="C507">
            <v>0</v>
          </cell>
          <cell r="D507">
            <v>190</v>
          </cell>
        </row>
        <row r="509">
          <cell r="C509">
            <v>1.7124999999999999</v>
          </cell>
        </row>
        <row r="513">
          <cell r="C513">
            <v>0</v>
          </cell>
          <cell r="D513">
            <v>160</v>
          </cell>
        </row>
        <row r="515">
          <cell r="C515">
            <v>0.55125000000000002</v>
          </cell>
        </row>
        <row r="519">
          <cell r="C519">
            <v>0.8</v>
          </cell>
          <cell r="D519">
            <v>140</v>
          </cell>
        </row>
        <row r="521">
          <cell r="C521">
            <v>0.39</v>
          </cell>
        </row>
        <row r="522">
          <cell r="C522">
            <v>0.375</v>
          </cell>
        </row>
        <row r="523">
          <cell r="C523">
            <v>5.5999999999999994E-2</v>
          </cell>
        </row>
        <row r="524">
          <cell r="C524">
            <v>0.82099999999999995</v>
          </cell>
        </row>
        <row r="527">
          <cell r="C527">
            <v>1.42</v>
          </cell>
          <cell r="D527">
            <v>140</v>
          </cell>
        </row>
        <row r="529">
          <cell r="C529">
            <v>1.597</v>
          </cell>
        </row>
        <row r="530">
          <cell r="C530">
            <v>0.14400000000000004</v>
          </cell>
        </row>
        <row r="531">
          <cell r="C531">
            <v>1.7410000000000001</v>
          </cell>
        </row>
        <row r="535">
          <cell r="C535">
            <v>0</v>
          </cell>
          <cell r="D535">
            <v>140</v>
          </cell>
        </row>
        <row r="537">
          <cell r="C537">
            <v>1.5569999999999999</v>
          </cell>
        </row>
        <row r="541">
          <cell r="C541">
            <v>2</v>
          </cell>
          <cell r="D541">
            <v>140</v>
          </cell>
        </row>
        <row r="543">
          <cell r="C543">
            <v>1.0560000000000003</v>
          </cell>
        </row>
        <row r="546">
          <cell r="C546">
            <v>2.36</v>
          </cell>
          <cell r="D546">
            <v>130</v>
          </cell>
        </row>
        <row r="548">
          <cell r="C548">
            <v>5.2850000000000001</v>
          </cell>
        </row>
        <row r="552">
          <cell r="C552">
            <v>1.84</v>
          </cell>
          <cell r="D552">
            <v>150</v>
          </cell>
        </row>
        <row r="554">
          <cell r="C554">
            <v>0.5625</v>
          </cell>
        </row>
        <row r="559">
          <cell r="C559">
            <v>16</v>
          </cell>
          <cell r="D559">
            <v>60</v>
          </cell>
        </row>
        <row r="562">
          <cell r="C562">
            <v>2.79</v>
          </cell>
          <cell r="D562">
            <v>300</v>
          </cell>
        </row>
        <row r="564">
          <cell r="C564">
            <v>0.16</v>
          </cell>
        </row>
        <row r="567">
          <cell r="C567">
            <v>0.5</v>
          </cell>
          <cell r="D567">
            <v>200</v>
          </cell>
        </row>
        <row r="570">
          <cell r="C570">
            <v>39.5</v>
          </cell>
        </row>
        <row r="573">
          <cell r="C573">
            <v>0</v>
          </cell>
          <cell r="D573">
            <v>145</v>
          </cell>
        </row>
        <row r="574">
          <cell r="C574">
            <v>5.45</v>
          </cell>
        </row>
        <row r="576">
          <cell r="C576">
            <v>47.5</v>
          </cell>
        </row>
        <row r="578">
          <cell r="C578">
            <v>11.612500000000001</v>
          </cell>
        </row>
        <row r="581">
          <cell r="C581">
            <v>6.7850000000000001</v>
          </cell>
        </row>
        <row r="584">
          <cell r="C584">
            <v>26.75</v>
          </cell>
          <cell r="D584">
            <v>15</v>
          </cell>
        </row>
        <row r="587">
          <cell r="C587">
            <v>7.69</v>
          </cell>
          <cell r="D587">
            <v>125</v>
          </cell>
        </row>
        <row r="596">
          <cell r="C596" t="str">
            <v>količina</v>
          </cell>
          <cell r="D596" t="str">
            <v>Eu/enoto</v>
          </cell>
        </row>
        <row r="600">
          <cell r="C600">
            <v>3891.07</v>
          </cell>
          <cell r="D600">
            <v>1.1000000000000001</v>
          </cell>
        </row>
        <row r="602">
          <cell r="C602">
            <v>1296.25</v>
          </cell>
        </row>
        <row r="603">
          <cell r="C603">
            <v>357</v>
          </cell>
        </row>
        <row r="604">
          <cell r="C604">
            <v>1312.5</v>
          </cell>
        </row>
        <row r="605">
          <cell r="C605">
            <v>481.25</v>
          </cell>
        </row>
        <row r="606">
          <cell r="C606">
            <v>106.25</v>
          </cell>
        </row>
        <row r="607">
          <cell r="C607">
            <v>180</v>
          </cell>
        </row>
        <row r="608">
          <cell r="C608">
            <v>3733.25</v>
          </cell>
        </row>
        <row r="609">
          <cell r="C609">
            <v>4125</v>
          </cell>
        </row>
        <row r="615">
          <cell r="C615">
            <v>73.680000000000007</v>
          </cell>
          <cell r="D615">
            <v>35</v>
          </cell>
        </row>
        <row r="617">
          <cell r="C617">
            <v>74</v>
          </cell>
        </row>
        <row r="629">
          <cell r="C629">
            <v>42.01</v>
          </cell>
          <cell r="D629">
            <v>16</v>
          </cell>
        </row>
        <row r="631">
          <cell r="C631">
            <v>22.2</v>
          </cell>
        </row>
        <row r="632">
          <cell r="C632">
            <v>7.74</v>
          </cell>
        </row>
        <row r="633">
          <cell r="C633">
            <v>12.96</v>
          </cell>
        </row>
        <row r="634">
          <cell r="C634">
            <v>6</v>
          </cell>
        </row>
        <row r="635">
          <cell r="C635">
            <v>48.9</v>
          </cell>
        </row>
        <row r="638">
          <cell r="C638">
            <v>1.8</v>
          </cell>
          <cell r="D638">
            <v>16</v>
          </cell>
        </row>
        <row r="640">
          <cell r="C640">
            <v>5.28</v>
          </cell>
        </row>
        <row r="644">
          <cell r="C644">
            <v>19.45</v>
          </cell>
          <cell r="D644">
            <v>22</v>
          </cell>
        </row>
        <row r="646">
          <cell r="C646">
            <v>20.28</v>
          </cell>
        </row>
        <row r="647">
          <cell r="C647">
            <v>3</v>
          </cell>
        </row>
        <row r="648">
          <cell r="C648">
            <v>23.28</v>
          </cell>
        </row>
        <row r="652">
          <cell r="C652">
            <v>36.36</v>
          </cell>
          <cell r="D652">
            <v>21</v>
          </cell>
        </row>
        <row r="654">
          <cell r="C654">
            <v>45</v>
          </cell>
        </row>
        <row r="655">
          <cell r="C655">
            <v>5.2919999999999998</v>
          </cell>
        </row>
        <row r="656">
          <cell r="C656">
            <v>5.9375</v>
          </cell>
        </row>
        <row r="657">
          <cell r="C657">
            <v>4.8</v>
          </cell>
        </row>
        <row r="658">
          <cell r="C658">
            <v>61.029499999999999</v>
          </cell>
        </row>
        <row r="661">
          <cell r="C661">
            <v>21.09</v>
          </cell>
          <cell r="D661">
            <v>22</v>
          </cell>
        </row>
        <row r="663">
          <cell r="C663">
            <v>15.62</v>
          </cell>
        </row>
        <row r="664">
          <cell r="C664">
            <v>7.35</v>
          </cell>
        </row>
        <row r="665">
          <cell r="C665">
            <v>22.97</v>
          </cell>
        </row>
        <row r="671">
          <cell r="C671">
            <v>14.51</v>
          </cell>
          <cell r="D671">
            <v>22</v>
          </cell>
        </row>
        <row r="674">
          <cell r="C674">
            <v>0</v>
          </cell>
          <cell r="D674">
            <v>28</v>
          </cell>
        </row>
        <row r="676">
          <cell r="C676">
            <v>16.7028</v>
          </cell>
        </row>
        <row r="677">
          <cell r="C677">
            <v>1.8</v>
          </cell>
        </row>
        <row r="678">
          <cell r="C678">
            <v>20.76</v>
          </cell>
        </row>
        <row r="679">
          <cell r="C679">
            <v>39.262799999999999</v>
          </cell>
        </row>
        <row r="682">
          <cell r="C682">
            <v>19.62</v>
          </cell>
          <cell r="D682">
            <v>30</v>
          </cell>
        </row>
        <row r="684">
          <cell r="C684">
            <v>2</v>
          </cell>
        </row>
        <row r="685">
          <cell r="C685">
            <v>2.72</v>
          </cell>
        </row>
        <row r="686">
          <cell r="C686">
            <v>4.72</v>
          </cell>
        </row>
        <row r="690">
          <cell r="C690">
            <v>23.64</v>
          </cell>
          <cell r="D690">
            <v>24</v>
          </cell>
        </row>
        <row r="692">
          <cell r="C692">
            <v>3.25</v>
          </cell>
        </row>
        <row r="693">
          <cell r="C693">
            <v>2.5</v>
          </cell>
        </row>
        <row r="694">
          <cell r="C694">
            <v>0.84</v>
          </cell>
        </row>
        <row r="695">
          <cell r="C695">
            <v>2.4</v>
          </cell>
        </row>
        <row r="696">
          <cell r="C696">
            <v>8.99</v>
          </cell>
        </row>
        <row r="699">
          <cell r="C699">
            <v>13</v>
          </cell>
          <cell r="D699">
            <v>8</v>
          </cell>
        </row>
        <row r="702">
          <cell r="C702">
            <v>0</v>
          </cell>
          <cell r="D702">
            <v>6</v>
          </cell>
        </row>
        <row r="705">
          <cell r="C705">
            <v>244.38</v>
          </cell>
          <cell r="D705">
            <v>5.5</v>
          </cell>
        </row>
        <row r="707">
          <cell r="C707">
            <v>168</v>
          </cell>
        </row>
        <row r="710">
          <cell r="C710">
            <v>78</v>
          </cell>
          <cell r="D710">
            <v>22</v>
          </cell>
        </row>
        <row r="726">
          <cell r="C726">
            <v>74</v>
          </cell>
          <cell r="D726">
            <v>17</v>
          </cell>
        </row>
        <row r="729">
          <cell r="C729">
            <v>0</v>
          </cell>
          <cell r="D729">
            <v>17</v>
          </cell>
        </row>
        <row r="731">
          <cell r="C731">
            <v>49.6</v>
          </cell>
        </row>
        <row r="739">
          <cell r="C739">
            <v>24.56</v>
          </cell>
          <cell r="D739">
            <v>30</v>
          </cell>
        </row>
        <row r="741">
          <cell r="C741">
            <v>12.6</v>
          </cell>
        </row>
        <row r="749">
          <cell r="C749">
            <v>36.24</v>
          </cell>
          <cell r="D749">
            <v>48</v>
          </cell>
        </row>
        <row r="751">
          <cell r="C751">
            <v>38.4</v>
          </cell>
        </row>
        <row r="754">
          <cell r="C754">
            <v>10.34</v>
          </cell>
          <cell r="D754">
            <v>26</v>
          </cell>
        </row>
        <row r="756">
          <cell r="C756">
            <v>21.04</v>
          </cell>
        </row>
        <row r="759">
          <cell r="C759">
            <v>0.97</v>
          </cell>
          <cell r="D759">
            <v>170</v>
          </cell>
        </row>
        <row r="761">
          <cell r="C761">
            <v>2.0160000000000005</v>
          </cell>
        </row>
        <row r="766">
          <cell r="C766">
            <v>4.4400000000000004</v>
          </cell>
          <cell r="D766">
            <v>140</v>
          </cell>
        </row>
        <row r="768">
          <cell r="C768">
            <v>7.7645</v>
          </cell>
        </row>
        <row r="769">
          <cell r="C769">
            <v>-1.5120000000000002</v>
          </cell>
        </row>
        <row r="770">
          <cell r="C770">
            <v>6.2525000000000004</v>
          </cell>
        </row>
        <row r="775">
          <cell r="C775">
            <v>1.22</v>
          </cell>
          <cell r="D775">
            <v>140</v>
          </cell>
        </row>
        <row r="777">
          <cell r="C777">
            <v>0.72900000000000009</v>
          </cell>
        </row>
        <row r="780">
          <cell r="C780">
            <v>0</v>
          </cell>
          <cell r="D780">
            <v>140</v>
          </cell>
        </row>
        <row r="782">
          <cell r="C782">
            <v>1.2390000000000003</v>
          </cell>
        </row>
        <row r="787">
          <cell r="C787">
            <v>0</v>
          </cell>
          <cell r="D787">
            <v>25</v>
          </cell>
        </row>
        <row r="789">
          <cell r="C789">
            <v>2.2949999999999999</v>
          </cell>
        </row>
        <row r="792">
          <cell r="C792">
            <v>19.079999999999998</v>
          </cell>
          <cell r="D792">
            <v>25</v>
          </cell>
        </row>
        <row r="794">
          <cell r="C794">
            <v>7.9924999999999997</v>
          </cell>
        </row>
        <row r="797">
          <cell r="C797">
            <v>1</v>
          </cell>
          <cell r="D797">
            <v>16</v>
          </cell>
        </row>
        <row r="800">
          <cell r="C800">
            <v>0</v>
          </cell>
          <cell r="D800">
            <v>4</v>
          </cell>
        </row>
        <row r="803">
          <cell r="C803">
            <v>50</v>
          </cell>
          <cell r="D803">
            <v>22</v>
          </cell>
        </row>
        <row r="806">
          <cell r="C806">
            <v>109.84</v>
          </cell>
          <cell r="D806">
            <v>15</v>
          </cell>
        </row>
        <row r="808">
          <cell r="C808">
            <v>92.5</v>
          </cell>
        </row>
        <row r="809">
          <cell r="C809">
            <v>40</v>
          </cell>
        </row>
        <row r="810">
          <cell r="C810">
            <v>21</v>
          </cell>
        </row>
        <row r="811">
          <cell r="C811">
            <v>132.5</v>
          </cell>
        </row>
        <row r="815">
          <cell r="C815">
            <v>0</v>
          </cell>
          <cell r="D815">
            <v>17</v>
          </cell>
        </row>
        <row r="817">
          <cell r="C817">
            <v>19.5</v>
          </cell>
        </row>
        <row r="821">
          <cell r="C821">
            <v>0</v>
          </cell>
          <cell r="D821">
            <v>14</v>
          </cell>
        </row>
        <row r="824">
          <cell r="C824">
            <v>0</v>
          </cell>
          <cell r="D824">
            <v>12</v>
          </cell>
        </row>
        <row r="826">
          <cell r="C826">
            <v>10.199999999999999</v>
          </cell>
        </row>
        <row r="829">
          <cell r="C829">
            <v>0</v>
          </cell>
          <cell r="D829">
            <v>12</v>
          </cell>
        </row>
        <row r="831">
          <cell r="C831">
            <v>14</v>
          </cell>
        </row>
        <row r="837">
          <cell r="C837">
            <v>0</v>
          </cell>
          <cell r="D837">
            <v>2.5</v>
          </cell>
        </row>
        <row r="839">
          <cell r="C839">
            <v>64.5</v>
          </cell>
        </row>
        <row r="840">
          <cell r="C840">
            <v>3.5</v>
          </cell>
        </row>
        <row r="841">
          <cell r="C841">
            <v>53.5</v>
          </cell>
        </row>
        <row r="842">
          <cell r="C842">
            <v>121.5</v>
          </cell>
        </row>
        <row r="845">
          <cell r="C845">
            <v>0</v>
          </cell>
          <cell r="D845">
            <v>2.5</v>
          </cell>
        </row>
        <row r="847">
          <cell r="C847">
            <v>1.5</v>
          </cell>
        </row>
        <row r="848">
          <cell r="C848">
            <v>35.35</v>
          </cell>
        </row>
        <row r="849">
          <cell r="C849">
            <v>6.5</v>
          </cell>
        </row>
        <row r="850">
          <cell r="C850">
            <v>43.35</v>
          </cell>
        </row>
        <row r="853">
          <cell r="C853">
            <v>0</v>
          </cell>
          <cell r="D853">
            <v>2.5</v>
          </cell>
        </row>
        <row r="855">
          <cell r="C855">
            <v>5.8</v>
          </cell>
        </row>
        <row r="856">
          <cell r="C856">
            <v>8.64</v>
          </cell>
        </row>
        <row r="857">
          <cell r="C857">
            <v>10.56</v>
          </cell>
        </row>
        <row r="858">
          <cell r="C858">
            <v>5.98</v>
          </cell>
        </row>
        <row r="859">
          <cell r="C859">
            <v>46.59</v>
          </cell>
        </row>
        <row r="860">
          <cell r="C860">
            <v>12</v>
          </cell>
        </row>
        <row r="861">
          <cell r="C861">
            <v>14.92</v>
          </cell>
        </row>
        <row r="862">
          <cell r="C862">
            <v>7</v>
          </cell>
        </row>
        <row r="863">
          <cell r="C863">
            <v>111.49</v>
          </cell>
        </row>
        <row r="866">
          <cell r="C866">
            <v>0</v>
          </cell>
          <cell r="D866">
            <v>2.5</v>
          </cell>
        </row>
        <row r="868">
          <cell r="C868">
            <v>29.44</v>
          </cell>
        </row>
        <row r="871">
          <cell r="C871">
            <v>0</v>
          </cell>
          <cell r="D871">
            <v>2.5</v>
          </cell>
        </row>
        <row r="873">
          <cell r="C873">
            <v>56.3</v>
          </cell>
        </row>
        <row r="874">
          <cell r="C874">
            <v>12</v>
          </cell>
        </row>
        <row r="875">
          <cell r="C875">
            <v>68.3</v>
          </cell>
        </row>
        <row r="878">
          <cell r="C878">
            <v>0</v>
          </cell>
          <cell r="D878">
            <v>5</v>
          </cell>
        </row>
        <row r="881">
          <cell r="C881">
            <v>0</v>
          </cell>
          <cell r="D881">
            <v>14</v>
          </cell>
        </row>
        <row r="882">
          <cell r="C882">
            <v>20</v>
          </cell>
          <cell r="D882">
            <v>12</v>
          </cell>
        </row>
        <row r="885">
          <cell r="C885">
            <v>0</v>
          </cell>
          <cell r="D885">
            <v>14500</v>
          </cell>
        </row>
        <row r="887">
          <cell r="C887" t="str">
            <v>zajeto v enotnih cenah</v>
          </cell>
        </row>
        <row r="908">
          <cell r="C908">
            <v>119.7</v>
          </cell>
          <cell r="D908">
            <v>40</v>
          </cell>
        </row>
        <row r="910">
          <cell r="C910">
            <v>25.65</v>
          </cell>
        </row>
        <row r="911">
          <cell r="C911">
            <v>80.3</v>
          </cell>
        </row>
        <row r="912">
          <cell r="C912">
            <v>105.95</v>
          </cell>
        </row>
        <row r="915">
          <cell r="C915">
            <v>41.37</v>
          </cell>
          <cell r="D915">
            <v>40</v>
          </cell>
        </row>
        <row r="917">
          <cell r="C917">
            <v>19.2</v>
          </cell>
        </row>
        <row r="918">
          <cell r="C918">
            <v>17.322500000000002</v>
          </cell>
        </row>
        <row r="919">
          <cell r="C919">
            <v>36.522500000000001</v>
          </cell>
        </row>
        <row r="923">
          <cell r="D923" t="str">
            <v>v ceni ni materiala - venca</v>
          </cell>
        </row>
        <row r="924">
          <cell r="C924">
            <v>28.7</v>
          </cell>
          <cell r="D924">
            <v>36</v>
          </cell>
        </row>
        <row r="927">
          <cell r="D927" t="str">
            <v>v ceni ni materiala - venca</v>
          </cell>
        </row>
        <row r="928">
          <cell r="C928">
            <v>40.89</v>
          </cell>
          <cell r="D928">
            <v>36</v>
          </cell>
        </row>
        <row r="930">
          <cell r="D930" t="str">
            <v>v ceni ni materiala - venca</v>
          </cell>
        </row>
        <row r="931">
          <cell r="C931">
            <v>3</v>
          </cell>
          <cell r="D931">
            <v>120</v>
          </cell>
        </row>
        <row r="934">
          <cell r="C934">
            <v>8.82</v>
          </cell>
          <cell r="D934">
            <v>9</v>
          </cell>
        </row>
        <row r="936">
          <cell r="C936">
            <v>6.7360000000000007</v>
          </cell>
          <cell r="D936">
            <v>44.906666666666673</v>
          </cell>
        </row>
        <row r="937">
          <cell r="C937">
            <v>2.9039999999999999</v>
          </cell>
          <cell r="D937">
            <v>24.2</v>
          </cell>
        </row>
        <row r="938">
          <cell r="C938">
            <v>9.64</v>
          </cell>
          <cell r="D938">
            <v>69.106666666666669</v>
          </cell>
        </row>
        <row r="941">
          <cell r="C941">
            <v>0</v>
          </cell>
          <cell r="D941">
            <v>10</v>
          </cell>
        </row>
        <row r="943">
          <cell r="C943">
            <v>1.25</v>
          </cell>
          <cell r="D943">
            <v>6.25</v>
          </cell>
        </row>
        <row r="944">
          <cell r="C944">
            <v>0.68399999999999994</v>
          </cell>
          <cell r="D944">
            <v>5.6999999999999993</v>
          </cell>
        </row>
        <row r="945">
          <cell r="C945">
            <v>1.9339999999999999</v>
          </cell>
          <cell r="D945">
            <v>11.95</v>
          </cell>
        </row>
        <row r="948">
          <cell r="C948">
            <v>6</v>
          </cell>
          <cell r="D948">
            <v>80</v>
          </cell>
        </row>
        <row r="950">
          <cell r="D950" t="str">
            <v>samo montaža konzol</v>
          </cell>
        </row>
        <row r="951">
          <cell r="C951">
            <v>2</v>
          </cell>
          <cell r="D951">
            <v>70</v>
          </cell>
        </row>
        <row r="956">
          <cell r="C956">
            <v>95.26</v>
          </cell>
          <cell r="D956">
            <v>14</v>
          </cell>
        </row>
        <row r="959">
          <cell r="C959">
            <v>47.48</v>
          </cell>
          <cell r="D959">
            <v>26</v>
          </cell>
        </row>
        <row r="961">
          <cell r="C961">
            <v>29.55</v>
          </cell>
        </row>
        <row r="966">
          <cell r="C966">
            <v>43.37</v>
          </cell>
          <cell r="D966">
            <v>5</v>
          </cell>
        </row>
        <row r="973">
          <cell r="C973">
            <v>0</v>
          </cell>
          <cell r="D973">
            <v>35</v>
          </cell>
        </row>
        <row r="976">
          <cell r="C976">
            <v>0</v>
          </cell>
        </row>
        <row r="1003">
          <cell r="C1003">
            <v>138.4</v>
          </cell>
          <cell r="D1003">
            <v>4</v>
          </cell>
        </row>
        <row r="1005">
          <cell r="C1005">
            <v>135</v>
          </cell>
        </row>
        <row r="1008">
          <cell r="C1008">
            <v>144</v>
          </cell>
          <cell r="D1008">
            <v>3</v>
          </cell>
        </row>
        <row r="1012">
          <cell r="C1012">
            <v>22.69</v>
          </cell>
          <cell r="D1012">
            <v>14</v>
          </cell>
        </row>
        <row r="1014">
          <cell r="C1014">
            <v>9</v>
          </cell>
        </row>
        <row r="1015">
          <cell r="C1015">
            <v>3.5</v>
          </cell>
        </row>
        <row r="1016">
          <cell r="C1016">
            <v>9.6</v>
          </cell>
        </row>
        <row r="1017">
          <cell r="C1017">
            <v>5</v>
          </cell>
        </row>
        <row r="1018">
          <cell r="C1018">
            <v>1.5</v>
          </cell>
        </row>
        <row r="1019">
          <cell r="C1019">
            <v>28.6</v>
          </cell>
        </row>
        <row r="1026">
          <cell r="C1026">
            <v>0.15</v>
          </cell>
          <cell r="D1026">
            <v>500</v>
          </cell>
        </row>
        <row r="1028">
          <cell r="C1028">
            <v>0.47249999999999998</v>
          </cell>
        </row>
        <row r="1031">
          <cell r="C1031">
            <v>0</v>
          </cell>
          <cell r="D1031">
            <v>10</v>
          </cell>
        </row>
        <row r="1037">
          <cell r="C1037">
            <v>0</v>
          </cell>
          <cell r="D1037">
            <v>500</v>
          </cell>
        </row>
        <row r="1045">
          <cell r="C1045">
            <v>94.8</v>
          </cell>
          <cell r="D1045">
            <v>31</v>
          </cell>
        </row>
        <row r="1048">
          <cell r="C1048">
            <v>22.77</v>
          </cell>
          <cell r="D1048">
            <v>2</v>
          </cell>
        </row>
        <row r="1051">
          <cell r="C1051">
            <v>18.149999999999999</v>
          </cell>
          <cell r="D1051">
            <v>7</v>
          </cell>
        </row>
        <row r="1059">
          <cell r="C1059">
            <v>30.19</v>
          </cell>
          <cell r="D1059">
            <v>32</v>
          </cell>
        </row>
        <row r="1061">
          <cell r="C1061">
            <v>27.5</v>
          </cell>
        </row>
        <row r="1064">
          <cell r="C1064">
            <v>0</v>
          </cell>
          <cell r="D1064">
            <v>42</v>
          </cell>
        </row>
        <row r="1066">
          <cell r="C1066">
            <v>40.424999999999997</v>
          </cell>
        </row>
        <row r="1069">
          <cell r="C1069">
            <v>45.43</v>
          </cell>
          <cell r="D1069">
            <v>4.5</v>
          </cell>
        </row>
        <row r="1072">
          <cell r="C1072">
            <v>40.17</v>
          </cell>
          <cell r="D1072">
            <v>15</v>
          </cell>
        </row>
        <row r="1075">
          <cell r="C1075">
            <v>33.4</v>
          </cell>
          <cell r="D1075">
            <v>7</v>
          </cell>
        </row>
        <row r="1078">
          <cell r="C1078">
            <v>0</v>
          </cell>
          <cell r="D1078">
            <v>10</v>
          </cell>
        </row>
        <row r="1089">
          <cell r="C1089" t="str">
            <v>količina</v>
          </cell>
          <cell r="D1089" t="str">
            <v>Eu/enoto</v>
          </cell>
        </row>
        <row r="1091">
          <cell r="C1091">
            <v>182.17</v>
          </cell>
          <cell r="D1091">
            <v>32</v>
          </cell>
        </row>
        <row r="1094">
          <cell r="D1094">
            <v>2.5</v>
          </cell>
        </row>
        <row r="1097">
          <cell r="C1097">
            <v>18.149999999999999</v>
          </cell>
          <cell r="D1097">
            <v>40</v>
          </cell>
        </row>
        <row r="1100">
          <cell r="C1100">
            <v>0</v>
          </cell>
        </row>
        <row r="1103">
          <cell r="C1103">
            <v>20.399999999999999</v>
          </cell>
          <cell r="D1103">
            <v>6</v>
          </cell>
        </row>
        <row r="1107">
          <cell r="C1107">
            <v>32</v>
          </cell>
          <cell r="D1107">
            <v>60</v>
          </cell>
        </row>
        <row r="1110">
          <cell r="C1110">
            <v>1</v>
          </cell>
          <cell r="D1110">
            <v>225</v>
          </cell>
        </row>
        <row r="1113">
          <cell r="D1113">
            <v>10</v>
          </cell>
        </row>
        <row r="1135">
          <cell r="C1135" t="str">
            <v>m. ni zajeto v ceni - dogovor - vrtnar</v>
          </cell>
        </row>
        <row r="1136">
          <cell r="C1136" t="str">
            <v>n. ni zajeto v ceni - dogovor - vrtnar</v>
          </cell>
        </row>
        <row r="1139">
          <cell r="C1139">
            <v>19.510000000000002</v>
          </cell>
          <cell r="D1139">
            <v>110</v>
          </cell>
        </row>
        <row r="1141">
          <cell r="C1141">
            <v>17.600000000000001</v>
          </cell>
        </row>
        <row r="1156">
          <cell r="C1156">
            <v>0</v>
          </cell>
          <cell r="D1156">
            <v>90</v>
          </cell>
        </row>
        <row r="1163">
          <cell r="C1163">
            <v>7.2</v>
          </cell>
          <cell r="D1163">
            <v>44</v>
          </cell>
        </row>
        <row r="1165">
          <cell r="C1165">
            <v>6.75</v>
          </cell>
        </row>
        <row r="1168">
          <cell r="C1168">
            <v>0</v>
          </cell>
          <cell r="D1168">
            <v>150</v>
          </cell>
        </row>
        <row r="1181">
          <cell r="C1181">
            <v>0</v>
          </cell>
          <cell r="D1181">
            <v>49</v>
          </cell>
        </row>
        <row r="1182">
          <cell r="C1182">
            <v>29</v>
          </cell>
        </row>
        <row r="1185">
          <cell r="C1185">
            <v>0</v>
          </cell>
          <cell r="D1185">
            <v>27</v>
          </cell>
        </row>
        <row r="1188">
          <cell r="C1188">
            <v>0</v>
          </cell>
          <cell r="D1188">
            <v>42</v>
          </cell>
        </row>
        <row r="1191">
          <cell r="C1191">
            <v>0</v>
          </cell>
          <cell r="D1191">
            <v>35</v>
          </cell>
        </row>
        <row r="1194">
          <cell r="C1194">
            <v>33.4</v>
          </cell>
          <cell r="D1194">
            <v>46</v>
          </cell>
        </row>
        <row r="1197">
          <cell r="C1197">
            <v>0</v>
          </cell>
          <cell r="D1197">
            <v>215</v>
          </cell>
        </row>
        <row r="1201">
          <cell r="C1201">
            <v>1</v>
          </cell>
          <cell r="D1201">
            <v>290</v>
          </cell>
        </row>
        <row r="1204">
          <cell r="C1204">
            <v>0</v>
          </cell>
          <cell r="D1204">
            <v>33</v>
          </cell>
        </row>
        <row r="1207">
          <cell r="C1207">
            <v>0</v>
          </cell>
          <cell r="D1207">
            <v>165</v>
          </cell>
        </row>
        <row r="1210">
          <cell r="C1210">
            <v>0</v>
          </cell>
          <cell r="D1210">
            <v>42</v>
          </cell>
        </row>
        <row r="1213">
          <cell r="C1213">
            <v>15.78</v>
          </cell>
          <cell r="D1213">
            <v>33</v>
          </cell>
        </row>
        <row r="1216">
          <cell r="C1216">
            <v>9.8800000000000008</v>
          </cell>
          <cell r="D1216">
            <v>60</v>
          </cell>
        </row>
        <row r="1225">
          <cell r="C1225" t="str">
            <v>ključavničarska obdelava</v>
          </cell>
        </row>
        <row r="1226">
          <cell r="C1226">
            <v>0</v>
          </cell>
          <cell r="D1226">
            <v>9</v>
          </cell>
        </row>
        <row r="1228">
          <cell r="C1228">
            <v>337.76600000000008</v>
          </cell>
        </row>
        <row r="1243">
          <cell r="C1243">
            <v>0</v>
          </cell>
          <cell r="D1243">
            <v>38</v>
          </cell>
        </row>
        <row r="1248">
          <cell r="D1248" t="str">
            <v xml:space="preserve">         </v>
          </cell>
        </row>
        <row r="1257">
          <cell r="C1257">
            <v>0</v>
          </cell>
          <cell r="D1257">
            <v>29</v>
          </cell>
        </row>
        <row r="1264">
          <cell r="C1264">
            <v>30.82</v>
          </cell>
          <cell r="D1264">
            <v>38</v>
          </cell>
        </row>
        <row r="1271">
          <cell r="C1271">
            <v>0</v>
          </cell>
          <cell r="D1271">
            <v>39</v>
          </cell>
        </row>
        <row r="1273">
          <cell r="C1273">
            <v>18</v>
          </cell>
        </row>
        <row r="1282">
          <cell r="C1282">
            <v>0</v>
          </cell>
          <cell r="D1282">
            <v>58</v>
          </cell>
        </row>
        <row r="1284">
          <cell r="C1284">
            <v>17</v>
          </cell>
        </row>
        <row r="1292">
          <cell r="C1292">
            <v>0</v>
          </cell>
          <cell r="D1292">
            <v>56</v>
          </cell>
        </row>
        <row r="1302">
          <cell r="C1302">
            <v>0</v>
          </cell>
          <cell r="D1302">
            <v>96</v>
          </cell>
        </row>
        <row r="1305">
          <cell r="C1305">
            <v>0</v>
          </cell>
          <cell r="D1305">
            <v>30</v>
          </cell>
        </row>
        <row r="1321">
          <cell r="C1321">
            <v>20</v>
          </cell>
        </row>
        <row r="1323">
          <cell r="C1323">
            <v>20.28</v>
          </cell>
        </row>
        <row r="1327">
          <cell r="C1327">
            <v>7</v>
          </cell>
        </row>
        <row r="1330">
          <cell r="C1330">
            <v>4</v>
          </cell>
        </row>
        <row r="1333">
          <cell r="C1333">
            <v>1</v>
          </cell>
        </row>
        <row r="1340">
          <cell r="C1340">
            <v>8.1199999999999992</v>
          </cell>
          <cell r="D1340">
            <v>44</v>
          </cell>
        </row>
        <row r="1341">
          <cell r="C1341">
            <v>1</v>
          </cell>
          <cell r="D1341">
            <v>672.03</v>
          </cell>
        </row>
        <row r="1343">
          <cell r="C1343">
            <v>16.38</v>
          </cell>
          <cell r="D1343">
            <v>25</v>
          </cell>
        </row>
        <row r="1344">
          <cell r="C1344">
            <v>1</v>
          </cell>
          <cell r="D1344">
            <v>601.30999999999995</v>
          </cell>
        </row>
        <row r="1345">
          <cell r="D1345" t="str">
            <v>cena brez ploščic</v>
          </cell>
        </row>
        <row r="1346">
          <cell r="C1346">
            <v>0</v>
          </cell>
          <cell r="D1346">
            <v>25</v>
          </cell>
        </row>
        <row r="1353">
          <cell r="C1353">
            <v>0</v>
          </cell>
          <cell r="D1353">
            <v>25</v>
          </cell>
        </row>
        <row r="1355">
          <cell r="C1355">
            <v>25.5</v>
          </cell>
        </row>
        <row r="1358">
          <cell r="C1358">
            <v>0</v>
          </cell>
          <cell r="D1358">
            <v>22</v>
          </cell>
        </row>
        <row r="1360">
          <cell r="D1360" t="str">
            <v>cena brez ploščic</v>
          </cell>
        </row>
        <row r="1361">
          <cell r="C1361">
            <v>0</v>
          </cell>
          <cell r="D1361">
            <v>5</v>
          </cell>
        </row>
        <row r="1375">
          <cell r="C1375">
            <v>0</v>
          </cell>
          <cell r="D1375">
            <v>82</v>
          </cell>
        </row>
        <row r="1377">
          <cell r="C1377">
            <v>63.8</v>
          </cell>
        </row>
        <row r="1379">
          <cell r="D1379" t="str">
            <v>cena brez parketa</v>
          </cell>
        </row>
        <row r="1380">
          <cell r="C1380">
            <v>0</v>
          </cell>
          <cell r="D1380">
            <v>55</v>
          </cell>
        </row>
        <row r="1384">
          <cell r="C1384">
            <v>0</v>
          </cell>
          <cell r="D1384">
            <v>82</v>
          </cell>
        </row>
        <row r="1385">
          <cell r="C1385">
            <v>53.15</v>
          </cell>
        </row>
        <row r="1398">
          <cell r="C1398">
            <v>10.96</v>
          </cell>
          <cell r="D1398">
            <v>120</v>
          </cell>
        </row>
        <row r="1403">
          <cell r="D1403">
            <v>70</v>
          </cell>
        </row>
        <row r="1405">
          <cell r="C1405">
            <v>21.15</v>
          </cell>
        </row>
        <row r="1408">
          <cell r="C1408">
            <v>0</v>
          </cell>
          <cell r="D1408">
            <v>160</v>
          </cell>
        </row>
        <row r="1410">
          <cell r="C1410">
            <v>21.15</v>
          </cell>
        </row>
        <row r="1421">
          <cell r="C1421">
            <v>0</v>
          </cell>
          <cell r="D1421">
            <v>14</v>
          </cell>
        </row>
        <row r="1423">
          <cell r="C1423">
            <v>107.64</v>
          </cell>
        </row>
        <row r="1424">
          <cell r="C1424">
            <v>91.82</v>
          </cell>
        </row>
        <row r="1425">
          <cell r="C1425">
            <v>199.46</v>
          </cell>
        </row>
        <row r="1428">
          <cell r="C1428">
            <v>0</v>
          </cell>
          <cell r="D1428">
            <v>10</v>
          </cell>
        </row>
        <row r="1430">
          <cell r="C1430">
            <v>56.5</v>
          </cell>
        </row>
        <row r="1433">
          <cell r="C1433">
            <v>0</v>
          </cell>
          <cell r="D1433">
            <v>9</v>
          </cell>
        </row>
        <row r="1436">
          <cell r="C1436">
            <v>93.13</v>
          </cell>
          <cell r="D1436">
            <v>9</v>
          </cell>
        </row>
        <row r="1438">
          <cell r="C1438">
            <v>32.077500000000001</v>
          </cell>
        </row>
        <row r="1439">
          <cell r="C1439">
            <v>19.5</v>
          </cell>
        </row>
        <row r="1440">
          <cell r="C1440">
            <v>51.577500000000001</v>
          </cell>
        </row>
        <row r="1444">
          <cell r="C1444">
            <v>0</v>
          </cell>
          <cell r="D1444">
            <v>9</v>
          </cell>
        </row>
        <row r="1454">
          <cell r="C1454">
            <v>0</v>
          </cell>
          <cell r="D1454">
            <v>25</v>
          </cell>
        </row>
        <row r="1458">
          <cell r="C1458">
            <v>0</v>
          </cell>
          <cell r="D1458">
            <v>10</v>
          </cell>
        </row>
        <row r="1472">
          <cell r="C1472">
            <v>17.920000000000002</v>
          </cell>
          <cell r="D1472">
            <v>150</v>
          </cell>
        </row>
        <row r="1474">
          <cell r="C1474">
            <v>17</v>
          </cell>
        </row>
        <row r="1477">
          <cell r="C1477">
            <v>0</v>
          </cell>
          <cell r="D1477">
            <v>15</v>
          </cell>
        </row>
        <row r="1490">
          <cell r="C1490">
            <v>32</v>
          </cell>
        </row>
        <row r="1491">
          <cell r="C1491">
            <v>32.5</v>
          </cell>
        </row>
        <row r="1494">
          <cell r="C1494">
            <v>39.75</v>
          </cell>
          <cell r="D1494">
            <v>12</v>
          </cell>
        </row>
        <row r="1495">
          <cell r="C1495">
            <v>21.12</v>
          </cell>
        </row>
        <row r="1498">
          <cell r="C1498">
            <v>34.78</v>
          </cell>
          <cell r="D1498">
            <v>7</v>
          </cell>
        </row>
        <row r="1499">
          <cell r="C1499">
            <v>12.8</v>
          </cell>
        </row>
        <row r="1504">
          <cell r="C1504">
            <v>14.3</v>
          </cell>
          <cell r="D1504">
            <v>12</v>
          </cell>
        </row>
        <row r="1507">
          <cell r="C1507">
            <v>15.3</v>
          </cell>
          <cell r="D1507">
            <v>14</v>
          </cell>
        </row>
        <row r="1510">
          <cell r="C1510">
            <v>40.700000000000003</v>
          </cell>
          <cell r="D1510">
            <v>16</v>
          </cell>
        </row>
        <row r="1513">
          <cell r="C1513">
            <v>33.5</v>
          </cell>
          <cell r="D1513">
            <v>24</v>
          </cell>
        </row>
        <row r="1516">
          <cell r="C1516">
            <v>0</v>
          </cell>
          <cell r="D1516">
            <v>90</v>
          </cell>
        </row>
        <row r="1519">
          <cell r="C1519">
            <v>0</v>
          </cell>
          <cell r="D1519">
            <v>240</v>
          </cell>
        </row>
        <row r="1522">
          <cell r="C1522">
            <v>1</v>
          </cell>
          <cell r="D1522">
            <v>25</v>
          </cell>
        </row>
        <row r="1525">
          <cell r="C1525">
            <v>0</v>
          </cell>
        </row>
        <row r="1528">
          <cell r="C1528">
            <v>7.24</v>
          </cell>
          <cell r="D1528">
            <v>40</v>
          </cell>
        </row>
        <row r="1530">
          <cell r="C1530">
            <v>4.08</v>
          </cell>
        </row>
        <row r="1533">
          <cell r="C1533">
            <v>34.94</v>
          </cell>
          <cell r="D1533">
            <v>16</v>
          </cell>
        </row>
        <row r="1536">
          <cell r="C1536">
            <v>0</v>
          </cell>
          <cell r="D1536">
            <v>8</v>
          </cell>
        </row>
        <row r="1539">
          <cell r="C1539">
            <v>4.8099999999999996</v>
          </cell>
          <cell r="D1539">
            <v>15</v>
          </cell>
        </row>
        <row r="1550">
          <cell r="C1550">
            <v>3</v>
          </cell>
        </row>
        <row r="1553">
          <cell r="C1553">
            <v>1</v>
          </cell>
        </row>
        <row r="1556">
          <cell r="C1556">
            <v>14</v>
          </cell>
          <cell r="D1556">
            <v>50</v>
          </cell>
        </row>
        <row r="1559">
          <cell r="C1559">
            <v>0</v>
          </cell>
          <cell r="D1559">
            <v>150</v>
          </cell>
        </row>
        <row r="1562">
          <cell r="C1562">
            <v>0</v>
          </cell>
          <cell r="D1562">
            <v>2</v>
          </cell>
        </row>
        <row r="1565">
          <cell r="C1565">
            <v>0</v>
          </cell>
          <cell r="D1565">
            <v>20</v>
          </cell>
        </row>
        <row r="1568">
          <cell r="C1568">
            <v>1</v>
          </cell>
          <cell r="D1568" t="str">
            <v>geodet po računu</v>
          </cell>
        </row>
        <row r="1571">
          <cell r="C1571">
            <v>1</v>
          </cell>
          <cell r="D1571" t="str">
            <v>elektro po računu</v>
          </cell>
        </row>
        <row r="1574">
          <cell r="C1574">
            <v>0.3</v>
          </cell>
          <cell r="D1574" t="str">
            <v>geodet po računu</v>
          </cell>
        </row>
        <row r="1577">
          <cell r="C1577">
            <v>0</v>
          </cell>
          <cell r="D1577">
            <v>0</v>
          </cell>
        </row>
        <row r="1587">
          <cell r="C1587">
            <v>1</v>
          </cell>
          <cell r="D1587" t="str">
            <v>upravljelec ceste po računu</v>
          </cell>
        </row>
        <row r="1590">
          <cell r="C1590">
            <v>1</v>
          </cell>
          <cell r="D1590">
            <v>150</v>
          </cell>
        </row>
        <row r="1593">
          <cell r="C1593">
            <v>1</v>
          </cell>
          <cell r="D1593">
            <v>50</v>
          </cell>
        </row>
        <row r="1596">
          <cell r="C1596">
            <v>30</v>
          </cell>
          <cell r="D1596">
            <v>14</v>
          </cell>
        </row>
        <row r="1599">
          <cell r="C1599">
            <v>51</v>
          </cell>
          <cell r="D1599">
            <v>8</v>
          </cell>
        </row>
        <row r="1602">
          <cell r="C1602">
            <v>51</v>
          </cell>
          <cell r="D1602">
            <v>2</v>
          </cell>
        </row>
        <row r="1605">
          <cell r="C1605">
            <v>30</v>
          </cell>
          <cell r="D1605">
            <v>12</v>
          </cell>
        </row>
        <row r="1608">
          <cell r="C1608">
            <v>1</v>
          </cell>
          <cell r="D1608">
            <v>50</v>
          </cell>
        </row>
        <row r="1611">
          <cell r="C1611">
            <v>0</v>
          </cell>
          <cell r="D1611">
            <v>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2"/>
  <sheetViews>
    <sheetView tabSelected="1" zoomScale="90" zoomScaleNormal="90" workbookViewId="0"/>
  </sheetViews>
  <sheetFormatPr defaultRowHeight="12.75" x14ac:dyDescent="0.2"/>
  <cols>
    <col min="1" max="1" width="4.5" style="18" customWidth="1"/>
    <col min="2" max="2" width="30.8984375" style="18" customWidth="1"/>
    <col min="3" max="3" width="32.5" style="18" customWidth="1"/>
    <col min="4" max="4" width="15.69921875" style="21" customWidth="1"/>
    <col min="5" max="16384" width="8.796875" style="21"/>
  </cols>
  <sheetData>
    <row r="1" spans="1:3" s="17" customFormat="1" ht="15" x14ac:dyDescent="0.2">
      <c r="A1" s="16" t="s">
        <v>114</v>
      </c>
      <c r="B1" s="16"/>
      <c r="C1" s="16"/>
    </row>
    <row r="3" spans="1:3" ht="25.5" x14ac:dyDescent="0.2">
      <c r="B3" s="79" t="s">
        <v>165</v>
      </c>
      <c r="C3" s="80" t="s">
        <v>166</v>
      </c>
    </row>
    <row r="4" spans="1:3" ht="25.5" customHeight="1" x14ac:dyDescent="0.2">
      <c r="B4" s="79" t="s">
        <v>167</v>
      </c>
      <c r="C4" s="80" t="s">
        <v>509</v>
      </c>
    </row>
    <row r="5" spans="1:3" x14ac:dyDescent="0.2">
      <c r="B5" s="19"/>
      <c r="C5" s="20"/>
    </row>
    <row r="6" spans="1:3" s="25" customFormat="1" ht="14.25" x14ac:dyDescent="0.2">
      <c r="A6" s="22" t="s">
        <v>101</v>
      </c>
      <c r="B6" s="23"/>
      <c r="C6" s="24"/>
    </row>
    <row r="7" spans="1:3" x14ac:dyDescent="0.2">
      <c r="B7" s="19"/>
      <c r="C7" s="20"/>
    </row>
    <row r="8" spans="1:3" ht="24.95" customHeight="1" x14ac:dyDescent="0.2">
      <c r="B8" s="26" t="s">
        <v>102</v>
      </c>
      <c r="C8" s="38"/>
    </row>
    <row r="9" spans="1:3" ht="24.95" customHeight="1" x14ac:dyDescent="0.2">
      <c r="B9" s="26" t="s">
        <v>103</v>
      </c>
      <c r="C9" s="38"/>
    </row>
    <row r="10" spans="1:3" x14ac:dyDescent="0.2">
      <c r="B10" s="19"/>
      <c r="C10" s="20"/>
    </row>
    <row r="11" spans="1:3" x14ac:dyDescent="0.2">
      <c r="B11" s="19"/>
      <c r="C11" s="20"/>
    </row>
    <row r="12" spans="1:3" s="25" customFormat="1" ht="14.25" x14ac:dyDescent="0.2">
      <c r="A12" s="22" t="s">
        <v>104</v>
      </c>
      <c r="B12" s="23"/>
      <c r="C12" s="24"/>
    </row>
    <row r="13" spans="1:3" x14ac:dyDescent="0.2">
      <c r="B13" s="19"/>
      <c r="C13" s="20"/>
    </row>
    <row r="14" spans="1:3" ht="18" customHeight="1" x14ac:dyDescent="0.2">
      <c r="B14" s="26" t="s">
        <v>105</v>
      </c>
      <c r="C14" s="38"/>
    </row>
    <row r="15" spans="1:3" ht="18" customHeight="1" x14ac:dyDescent="0.2">
      <c r="B15" s="26" t="s">
        <v>106</v>
      </c>
      <c r="C15" s="38"/>
    </row>
    <row r="16" spans="1:3" ht="18" customHeight="1" x14ac:dyDescent="0.2">
      <c r="B16" s="26" t="s">
        <v>107</v>
      </c>
      <c r="C16" s="38"/>
    </row>
    <row r="17" spans="1:3" ht="18" customHeight="1" x14ac:dyDescent="0.2">
      <c r="B17" s="81" t="s">
        <v>92</v>
      </c>
      <c r="C17" s="27">
        <f>D152</f>
        <v>0</v>
      </c>
    </row>
    <row r="20" spans="1:3" s="29" customFormat="1" ht="14.25" x14ac:dyDescent="0.2">
      <c r="A20" s="28" t="s">
        <v>100</v>
      </c>
      <c r="B20" s="28"/>
      <c r="C20" s="28"/>
    </row>
    <row r="21" spans="1:3" s="31" customFormat="1" x14ac:dyDescent="0.2">
      <c r="A21" s="30"/>
      <c r="B21" s="30"/>
      <c r="C21" s="30"/>
    </row>
    <row r="22" spans="1:3" s="31" customFormat="1" x14ac:dyDescent="0.2">
      <c r="A22" s="30"/>
      <c r="B22" s="32" t="s">
        <v>97</v>
      </c>
      <c r="C22" s="33" t="s">
        <v>98</v>
      </c>
    </row>
    <row r="23" spans="1:3" s="31" customFormat="1" x14ac:dyDescent="0.2">
      <c r="A23" s="30"/>
      <c r="B23" s="34"/>
      <c r="C23" s="35" t="s">
        <v>168</v>
      </c>
    </row>
    <row r="24" spans="1:3" s="31" customFormat="1" x14ac:dyDescent="0.2">
      <c r="A24" s="30"/>
      <c r="B24" s="36"/>
      <c r="C24" s="37"/>
    </row>
    <row r="25" spans="1:3" s="31" customFormat="1" ht="25.5" x14ac:dyDescent="0.2">
      <c r="A25" s="30"/>
      <c r="B25" s="79" t="s">
        <v>169</v>
      </c>
      <c r="C25" s="37" t="s">
        <v>484</v>
      </c>
    </row>
    <row r="26" spans="1:3" s="31" customFormat="1" x14ac:dyDescent="0.2">
      <c r="A26" s="30"/>
      <c r="B26" s="36" t="s">
        <v>99</v>
      </c>
      <c r="C26" s="37" t="s">
        <v>404</v>
      </c>
    </row>
    <row r="27" spans="1:3" s="31" customFormat="1" ht="38.25" x14ac:dyDescent="0.2">
      <c r="A27" s="30"/>
      <c r="B27" s="36" t="s">
        <v>115</v>
      </c>
      <c r="C27" s="37" t="s">
        <v>510</v>
      </c>
    </row>
    <row r="28" spans="1:3" s="31" customFormat="1" ht="38.25" x14ac:dyDescent="0.2">
      <c r="A28" s="30"/>
      <c r="B28" s="36" t="s">
        <v>116</v>
      </c>
      <c r="C28" s="37" t="s">
        <v>405</v>
      </c>
    </row>
    <row r="29" spans="1:3" s="31" customFormat="1" x14ac:dyDescent="0.2">
      <c r="A29" s="30"/>
      <c r="B29" s="36" t="s">
        <v>117</v>
      </c>
      <c r="C29" s="114" t="s">
        <v>248</v>
      </c>
    </row>
    <row r="30" spans="1:3" s="31" customFormat="1" x14ac:dyDescent="0.2">
      <c r="A30" s="30"/>
      <c r="B30" s="36" t="s">
        <v>118</v>
      </c>
      <c r="C30" s="82">
        <v>1975</v>
      </c>
    </row>
    <row r="31" spans="1:3" s="31" customFormat="1" x14ac:dyDescent="0.2">
      <c r="A31" s="30"/>
      <c r="B31" s="36" t="s">
        <v>119</v>
      </c>
      <c r="C31" s="37" t="s">
        <v>185</v>
      </c>
    </row>
    <row r="32" spans="1:3" s="31" customFormat="1" x14ac:dyDescent="0.2">
      <c r="A32" s="30"/>
      <c r="B32" s="36" t="s">
        <v>120</v>
      </c>
      <c r="C32" s="37" t="s">
        <v>175</v>
      </c>
    </row>
    <row r="33" spans="1:4" s="31" customFormat="1" x14ac:dyDescent="0.2">
      <c r="A33" s="30"/>
      <c r="B33" s="36" t="s">
        <v>170</v>
      </c>
      <c r="C33" s="37" t="s">
        <v>406</v>
      </c>
    </row>
    <row r="36" spans="1:4" s="29" customFormat="1" ht="14.25" x14ac:dyDescent="0.2">
      <c r="A36" s="28"/>
      <c r="B36" s="28" t="s">
        <v>108</v>
      </c>
      <c r="C36" s="28"/>
    </row>
    <row r="37" spans="1:4" s="31" customFormat="1" x14ac:dyDescent="0.2">
      <c r="A37" s="30"/>
      <c r="B37" s="30"/>
      <c r="C37" s="30"/>
    </row>
    <row r="38" spans="1:4" s="86" customFormat="1" x14ac:dyDescent="0.2">
      <c r="A38" s="83" t="s">
        <v>142</v>
      </c>
      <c r="B38" s="84" t="s">
        <v>83</v>
      </c>
      <c r="C38" s="85"/>
      <c r="D38" s="85" t="s">
        <v>143</v>
      </c>
    </row>
    <row r="39" spans="1:4" s="31" customFormat="1" x14ac:dyDescent="0.2"/>
    <row r="40" spans="1:4" s="31" customFormat="1" x14ac:dyDescent="0.2">
      <c r="A40" s="122"/>
      <c r="B40" s="123" t="s">
        <v>407</v>
      </c>
      <c r="C40" s="124"/>
      <c r="D40" s="124"/>
    </row>
    <row r="41" spans="1:4" s="31" customFormat="1" x14ac:dyDescent="0.2"/>
    <row r="42" spans="1:4" s="86" customFormat="1" x14ac:dyDescent="0.2">
      <c r="A42" s="83" t="s">
        <v>109</v>
      </c>
      <c r="B42" s="84" t="s">
        <v>122</v>
      </c>
      <c r="C42" s="87"/>
      <c r="D42" s="87"/>
    </row>
    <row r="43" spans="1:4" s="31" customFormat="1" x14ac:dyDescent="0.2">
      <c r="A43" s="88" t="s">
        <v>124</v>
      </c>
      <c r="B43" s="30" t="s">
        <v>144</v>
      </c>
      <c r="C43" s="89"/>
      <c r="D43" s="89">
        <f>'Popis del Kraigherjeva 28 3'!G26</f>
        <v>0</v>
      </c>
    </row>
    <row r="44" spans="1:4" s="31" customFormat="1" x14ac:dyDescent="0.2">
      <c r="A44" s="88" t="s">
        <v>20</v>
      </c>
      <c r="B44" s="30" t="s">
        <v>21</v>
      </c>
      <c r="C44" s="89"/>
      <c r="D44" s="89">
        <f>'Popis del Kraigherjeva 28 3'!G39</f>
        <v>0</v>
      </c>
    </row>
    <row r="45" spans="1:4" s="31" customFormat="1" x14ac:dyDescent="0.2">
      <c r="A45" s="88" t="s">
        <v>23</v>
      </c>
      <c r="B45" s="30" t="s">
        <v>24</v>
      </c>
      <c r="C45" s="89"/>
      <c r="D45" s="89">
        <f>'Popis del Kraigherjeva 28 3'!G45</f>
        <v>0</v>
      </c>
    </row>
    <row r="46" spans="1:4" s="31" customFormat="1" x14ac:dyDescent="0.2">
      <c r="A46" s="88" t="s">
        <v>25</v>
      </c>
      <c r="B46" s="30" t="s">
        <v>26</v>
      </c>
      <c r="C46" s="89"/>
      <c r="D46" s="89">
        <f>'Popis del Kraigherjeva 28 3'!G56</f>
        <v>0</v>
      </c>
    </row>
    <row r="47" spans="1:4" s="86" customFormat="1" x14ac:dyDescent="0.2">
      <c r="A47" s="83"/>
      <c r="B47" s="103" t="s">
        <v>123</v>
      </c>
      <c r="C47" s="104"/>
      <c r="D47" s="104">
        <f>SUM(D43:D46)</f>
        <v>0</v>
      </c>
    </row>
    <row r="48" spans="1:4" s="31" customFormat="1" x14ac:dyDescent="0.2">
      <c r="A48" s="88"/>
      <c r="B48" s="30"/>
      <c r="C48" s="89"/>
      <c r="D48" s="89"/>
    </row>
    <row r="49" spans="1:4" s="86" customFormat="1" x14ac:dyDescent="0.2">
      <c r="A49" s="83" t="s">
        <v>110</v>
      </c>
      <c r="B49" s="84" t="s">
        <v>125</v>
      </c>
      <c r="C49" s="87"/>
      <c r="D49" s="87"/>
    </row>
    <row r="50" spans="1:4" s="31" customFormat="1" x14ac:dyDescent="0.2">
      <c r="A50" s="88" t="s">
        <v>127</v>
      </c>
      <c r="B50" s="30" t="s">
        <v>148</v>
      </c>
      <c r="C50" s="89"/>
      <c r="D50" s="89">
        <f>'Popis del Kraigherjeva 28 3'!G68</f>
        <v>0</v>
      </c>
    </row>
    <row r="51" spans="1:4" s="31" customFormat="1" x14ac:dyDescent="0.2">
      <c r="A51" s="88" t="s">
        <v>128</v>
      </c>
      <c r="B51" s="30" t="s">
        <v>488</v>
      </c>
      <c r="C51" s="87"/>
      <c r="D51" s="89">
        <f>'Popis del Kraigherjeva 28 3'!G76</f>
        <v>0</v>
      </c>
    </row>
    <row r="52" spans="1:4" s="31" customFormat="1" x14ac:dyDescent="0.2">
      <c r="A52" s="88" t="s">
        <v>129</v>
      </c>
      <c r="B52" s="30" t="s">
        <v>508</v>
      </c>
      <c r="C52" s="87"/>
      <c r="D52" s="89">
        <f>'Popis del Kraigherjeva 28 3'!G82</f>
        <v>0</v>
      </c>
    </row>
    <row r="53" spans="1:4" s="31" customFormat="1" x14ac:dyDescent="0.2">
      <c r="A53" s="88" t="s">
        <v>130</v>
      </c>
      <c r="B53" s="30" t="s">
        <v>13</v>
      </c>
      <c r="C53" s="89"/>
      <c r="D53" s="89">
        <f>'Popis del Kraigherjeva 28 3'!G89</f>
        <v>0</v>
      </c>
    </row>
    <row r="54" spans="1:4" s="31" customFormat="1" x14ac:dyDescent="0.2">
      <c r="A54" s="88" t="s">
        <v>239</v>
      </c>
      <c r="B54" s="30" t="s">
        <v>150</v>
      </c>
      <c r="C54" s="89"/>
      <c r="D54" s="89">
        <f>'Popis del Kraigherjeva 28 3'!G106</f>
        <v>0</v>
      </c>
    </row>
    <row r="55" spans="1:4" s="31" customFormat="1" x14ac:dyDescent="0.2">
      <c r="A55" s="88" t="s">
        <v>504</v>
      </c>
      <c r="B55" s="30" t="s">
        <v>85</v>
      </c>
      <c r="C55" s="89"/>
      <c r="D55" s="89">
        <f>'Popis del Kraigherjeva 28 3'!G114</f>
        <v>0</v>
      </c>
    </row>
    <row r="56" spans="1:4" s="86" customFormat="1" x14ac:dyDescent="0.2">
      <c r="A56" s="83"/>
      <c r="B56" s="103" t="s">
        <v>126</v>
      </c>
      <c r="C56" s="104"/>
      <c r="D56" s="104">
        <f>SUM(D50:D55)</f>
        <v>0</v>
      </c>
    </row>
    <row r="57" spans="1:4" s="31" customFormat="1" x14ac:dyDescent="0.2">
      <c r="A57" s="88"/>
      <c r="B57" s="30"/>
      <c r="C57" s="89"/>
      <c r="D57" s="89"/>
    </row>
    <row r="58" spans="1:4" s="86" customFormat="1" x14ac:dyDescent="0.2">
      <c r="A58" s="83" t="s">
        <v>111</v>
      </c>
      <c r="B58" s="84" t="s">
        <v>131</v>
      </c>
      <c r="C58" s="87"/>
      <c r="D58" s="87"/>
    </row>
    <row r="59" spans="1:4" s="31" customFormat="1" x14ac:dyDescent="0.2">
      <c r="A59" s="88" t="s">
        <v>132</v>
      </c>
      <c r="B59" s="30" t="s">
        <v>157</v>
      </c>
      <c r="C59" s="89"/>
      <c r="D59" s="89">
        <f>'Popis del Kraigherjeva 28 3'!G135</f>
        <v>0</v>
      </c>
    </row>
    <row r="60" spans="1:4" s="31" customFormat="1" x14ac:dyDescent="0.2">
      <c r="A60" s="88" t="s">
        <v>133</v>
      </c>
      <c r="B60" s="30" t="s">
        <v>160</v>
      </c>
      <c r="C60" s="89"/>
      <c r="D60" s="89">
        <f>'Popis del Kraigherjeva 28 3'!G152</f>
        <v>0</v>
      </c>
    </row>
    <row r="61" spans="1:4" s="31" customFormat="1" x14ac:dyDescent="0.2">
      <c r="A61" s="88" t="s">
        <v>134</v>
      </c>
      <c r="B61" s="30" t="s">
        <v>152</v>
      </c>
      <c r="C61" s="89"/>
      <c r="D61" s="89">
        <f>'Popis del Kraigherjeva 28 3'!G161</f>
        <v>0</v>
      </c>
    </row>
    <row r="62" spans="1:4" s="31" customFormat="1" x14ac:dyDescent="0.2">
      <c r="A62" s="88" t="s">
        <v>162</v>
      </c>
      <c r="B62" s="30" t="s">
        <v>269</v>
      </c>
      <c r="C62" s="89"/>
      <c r="D62" s="89">
        <f>'Popis del Kraigherjeva 28 3'!G175</f>
        <v>0</v>
      </c>
    </row>
    <row r="63" spans="1:4" s="31" customFormat="1" x14ac:dyDescent="0.2">
      <c r="A63" s="88" t="s">
        <v>278</v>
      </c>
      <c r="B63" s="30" t="s">
        <v>161</v>
      </c>
      <c r="C63" s="89"/>
      <c r="D63" s="89">
        <f>'Popis del Kraigherjeva 28 3'!G181</f>
        <v>0</v>
      </c>
    </row>
    <row r="64" spans="1:4" s="86" customFormat="1" x14ac:dyDescent="0.2">
      <c r="A64" s="83"/>
      <c r="B64" s="103" t="s">
        <v>135</v>
      </c>
      <c r="C64" s="104"/>
      <c r="D64" s="104">
        <f>SUM(D59:D63)</f>
        <v>0</v>
      </c>
    </row>
    <row r="65" spans="1:4" s="31" customFormat="1" x14ac:dyDescent="0.2">
      <c r="A65" s="88"/>
      <c r="B65" s="30"/>
      <c r="C65" s="89"/>
      <c r="D65" s="89"/>
    </row>
    <row r="66" spans="1:4" s="86" customFormat="1" x14ac:dyDescent="0.2">
      <c r="A66" s="83" t="s">
        <v>136</v>
      </c>
      <c r="B66" s="84" t="s">
        <v>137</v>
      </c>
      <c r="C66" s="87"/>
      <c r="D66" s="87"/>
    </row>
    <row r="67" spans="1:4" s="31" customFormat="1" x14ac:dyDescent="0.2">
      <c r="A67" s="88" t="s">
        <v>138</v>
      </c>
      <c r="B67" s="30" t="s">
        <v>157</v>
      </c>
      <c r="C67" s="89"/>
      <c r="D67" s="89">
        <f>'Popis del Kraigherjeva 28 3'!G194</f>
        <v>0</v>
      </c>
    </row>
    <row r="68" spans="1:4" s="31" customFormat="1" x14ac:dyDescent="0.2">
      <c r="A68" s="88" t="s">
        <v>139</v>
      </c>
      <c r="B68" s="30" t="s">
        <v>155</v>
      </c>
      <c r="C68" s="89"/>
      <c r="D68" s="89">
        <f>'Popis del Kraigherjeva 28 3'!G208</f>
        <v>0</v>
      </c>
    </row>
    <row r="69" spans="1:4" s="31" customFormat="1" x14ac:dyDescent="0.2">
      <c r="A69" s="88" t="s">
        <v>140</v>
      </c>
      <c r="B69" s="30" t="s">
        <v>59</v>
      </c>
      <c r="C69" s="89"/>
      <c r="D69" s="89">
        <f>'Popis del Kraigherjeva 28 3'!G216</f>
        <v>0</v>
      </c>
    </row>
    <row r="70" spans="1:4" s="31" customFormat="1" x14ac:dyDescent="0.2">
      <c r="A70" s="88" t="s">
        <v>9</v>
      </c>
      <c r="B70" s="30" t="s">
        <v>194</v>
      </c>
      <c r="C70" s="89"/>
      <c r="D70" s="89">
        <f>'Popis del Kraigherjeva 28 3'!G224</f>
        <v>0</v>
      </c>
    </row>
    <row r="71" spans="1:4" s="31" customFormat="1" x14ac:dyDescent="0.2">
      <c r="A71" s="88" t="s">
        <v>171</v>
      </c>
      <c r="B71" s="30" t="s">
        <v>10</v>
      </c>
      <c r="C71" s="89"/>
      <c r="D71" s="89">
        <f>'Popis del Kraigherjeva 28 3'!G230</f>
        <v>0</v>
      </c>
    </row>
    <row r="72" spans="1:4" s="86" customFormat="1" x14ac:dyDescent="0.2">
      <c r="A72" s="83"/>
      <c r="B72" s="103" t="s">
        <v>141</v>
      </c>
      <c r="C72" s="104"/>
      <c r="D72" s="104">
        <f>SUM(D67:D71)</f>
        <v>0</v>
      </c>
    </row>
    <row r="73" spans="1:4" s="31" customFormat="1" x14ac:dyDescent="0.2">
      <c r="A73" s="88"/>
      <c r="B73" s="30"/>
      <c r="C73" s="89"/>
      <c r="D73" s="89"/>
    </row>
    <row r="74" spans="1:4" s="86" customFormat="1" x14ac:dyDescent="0.2">
      <c r="A74" s="83"/>
      <c r="B74" s="84" t="s">
        <v>408</v>
      </c>
      <c r="C74" s="87"/>
      <c r="D74" s="87">
        <f>D72+D64+D56+D47</f>
        <v>0</v>
      </c>
    </row>
    <row r="75" spans="1:4" s="31" customFormat="1" x14ac:dyDescent="0.2"/>
    <row r="76" spans="1:4" s="31" customFormat="1" x14ac:dyDescent="0.2"/>
    <row r="77" spans="1:4" s="31" customFormat="1" x14ac:dyDescent="0.2">
      <c r="A77" s="122"/>
      <c r="B77" s="123" t="s">
        <v>282</v>
      </c>
      <c r="C77" s="124"/>
      <c r="D77" s="124"/>
    </row>
    <row r="78" spans="1:4" s="31" customFormat="1" x14ac:dyDescent="0.2"/>
    <row r="79" spans="1:4" s="86" customFormat="1" x14ac:dyDescent="0.2">
      <c r="A79" s="83" t="s">
        <v>109</v>
      </c>
      <c r="B79" s="84" t="s">
        <v>122</v>
      </c>
      <c r="C79" s="87"/>
      <c r="D79" s="87"/>
    </row>
    <row r="80" spans="1:4" s="31" customFormat="1" x14ac:dyDescent="0.2">
      <c r="A80" s="88" t="s">
        <v>124</v>
      </c>
      <c r="B80" s="30" t="s">
        <v>144</v>
      </c>
      <c r="C80" s="89"/>
      <c r="D80" s="89">
        <f>'Popis del Kraigherjeva 28 4'!G28</f>
        <v>0</v>
      </c>
    </row>
    <row r="81" spans="1:4" s="31" customFormat="1" x14ac:dyDescent="0.2">
      <c r="A81" s="88" t="s">
        <v>20</v>
      </c>
      <c r="B81" s="30" t="s">
        <v>21</v>
      </c>
      <c r="C81" s="89"/>
      <c r="D81" s="89">
        <f>'Popis del Kraigherjeva 28 4'!G38</f>
        <v>0</v>
      </c>
    </row>
    <row r="82" spans="1:4" s="31" customFormat="1" x14ac:dyDescent="0.2">
      <c r="A82" s="88" t="s">
        <v>23</v>
      </c>
      <c r="B82" s="30" t="s">
        <v>24</v>
      </c>
      <c r="C82" s="89"/>
      <c r="D82" s="89">
        <f>'Popis del Kraigherjeva 28 4'!G44</f>
        <v>0</v>
      </c>
    </row>
    <row r="83" spans="1:4" s="31" customFormat="1" x14ac:dyDescent="0.2">
      <c r="A83" s="88" t="s">
        <v>25</v>
      </c>
      <c r="B83" s="30" t="s">
        <v>26</v>
      </c>
      <c r="C83" s="89"/>
      <c r="D83" s="89">
        <f>'Popis del Kraigherjeva 28 4'!G55</f>
        <v>0</v>
      </c>
    </row>
    <row r="84" spans="1:4" s="86" customFormat="1" x14ac:dyDescent="0.2">
      <c r="A84" s="83"/>
      <c r="B84" s="103" t="s">
        <v>123</v>
      </c>
      <c r="C84" s="104"/>
      <c r="D84" s="104">
        <f>SUM(D80:D83)</f>
        <v>0</v>
      </c>
    </row>
    <row r="85" spans="1:4" s="31" customFormat="1" x14ac:dyDescent="0.2">
      <c r="A85" s="88"/>
      <c r="B85" s="30"/>
      <c r="C85" s="89"/>
      <c r="D85" s="89"/>
    </row>
    <row r="86" spans="1:4" s="86" customFormat="1" x14ac:dyDescent="0.2">
      <c r="A86" s="83" t="s">
        <v>110</v>
      </c>
      <c r="B86" s="84" t="s">
        <v>125</v>
      </c>
      <c r="C86" s="87"/>
      <c r="D86" s="87"/>
    </row>
    <row r="87" spans="1:4" s="31" customFormat="1" x14ac:dyDescent="0.2">
      <c r="A87" s="88" t="s">
        <v>127</v>
      </c>
      <c r="B87" s="30" t="s">
        <v>148</v>
      </c>
      <c r="C87" s="89"/>
      <c r="D87" s="89">
        <f>'Popis del Kraigherjeva 28 4'!G69</f>
        <v>0</v>
      </c>
    </row>
    <row r="88" spans="1:4" s="31" customFormat="1" x14ac:dyDescent="0.2">
      <c r="A88" s="88" t="s">
        <v>128</v>
      </c>
      <c r="B88" s="30" t="s">
        <v>13</v>
      </c>
      <c r="C88" s="89"/>
      <c r="D88" s="89">
        <f>'Popis del Kraigherjeva 28 4'!G76</f>
        <v>0</v>
      </c>
    </row>
    <row r="89" spans="1:4" s="31" customFormat="1" x14ac:dyDescent="0.2">
      <c r="A89" s="88" t="s">
        <v>129</v>
      </c>
      <c r="B89" s="30" t="s">
        <v>150</v>
      </c>
      <c r="C89" s="89"/>
      <c r="D89" s="89">
        <f>'Popis del Kraigherjeva 28 4'!G94</f>
        <v>0</v>
      </c>
    </row>
    <row r="90" spans="1:4" s="31" customFormat="1" x14ac:dyDescent="0.2">
      <c r="A90" s="88" t="s">
        <v>130</v>
      </c>
      <c r="B90" s="30" t="s">
        <v>237</v>
      </c>
      <c r="C90" s="89"/>
      <c r="D90" s="89">
        <f>'Popis del Kraigherjeva 28 4'!G101</f>
        <v>0</v>
      </c>
    </row>
    <row r="91" spans="1:4" s="31" customFormat="1" x14ac:dyDescent="0.2">
      <c r="A91" s="88" t="s">
        <v>239</v>
      </c>
      <c r="B91" s="30" t="s">
        <v>85</v>
      </c>
      <c r="C91" s="89"/>
      <c r="D91" s="89">
        <f>'Popis del Kraigherjeva 28 4'!G109</f>
        <v>0</v>
      </c>
    </row>
    <row r="92" spans="1:4" s="86" customFormat="1" x14ac:dyDescent="0.2">
      <c r="A92" s="83"/>
      <c r="B92" s="103" t="s">
        <v>126</v>
      </c>
      <c r="C92" s="104"/>
      <c r="D92" s="104">
        <f>SUM(D87:D91)</f>
        <v>0</v>
      </c>
    </row>
    <row r="93" spans="1:4" s="31" customFormat="1" x14ac:dyDescent="0.2">
      <c r="A93" s="88"/>
      <c r="B93" s="30"/>
      <c r="C93" s="89"/>
      <c r="D93" s="89"/>
    </row>
    <row r="94" spans="1:4" s="86" customFormat="1" x14ac:dyDescent="0.2">
      <c r="A94" s="83" t="s">
        <v>111</v>
      </c>
      <c r="B94" s="84" t="s">
        <v>131</v>
      </c>
      <c r="C94" s="87"/>
      <c r="D94" s="87"/>
    </row>
    <row r="95" spans="1:4" s="31" customFormat="1" x14ac:dyDescent="0.2">
      <c r="A95" s="88" t="s">
        <v>132</v>
      </c>
      <c r="B95" s="30" t="s">
        <v>157</v>
      </c>
      <c r="C95" s="89"/>
      <c r="D95" s="89">
        <f>'Popis del Kraigherjeva 28 4'!G131</f>
        <v>0</v>
      </c>
    </row>
    <row r="96" spans="1:4" s="31" customFormat="1" x14ac:dyDescent="0.2">
      <c r="A96" s="88" t="s">
        <v>133</v>
      </c>
      <c r="B96" s="30" t="s">
        <v>160</v>
      </c>
      <c r="C96" s="89"/>
      <c r="D96" s="89">
        <f>'Popis del Kraigherjeva 28 4'!G148</f>
        <v>0</v>
      </c>
    </row>
    <row r="97" spans="1:4" s="31" customFormat="1" x14ac:dyDescent="0.2">
      <c r="A97" s="88" t="s">
        <v>134</v>
      </c>
      <c r="B97" s="30" t="s">
        <v>152</v>
      </c>
      <c r="C97" s="89"/>
      <c r="D97" s="89">
        <f>'Popis del Kraigherjeva 28 4'!G157</f>
        <v>0</v>
      </c>
    </row>
    <row r="98" spans="1:4" s="31" customFormat="1" x14ac:dyDescent="0.2">
      <c r="A98" s="88" t="s">
        <v>162</v>
      </c>
      <c r="B98" s="30" t="s">
        <v>269</v>
      </c>
      <c r="C98" s="89"/>
      <c r="D98" s="89">
        <f>'Popis del Kraigherjeva 28 4'!G171</f>
        <v>0</v>
      </c>
    </row>
    <row r="99" spans="1:4" s="31" customFormat="1" x14ac:dyDescent="0.2">
      <c r="A99" s="88" t="s">
        <v>278</v>
      </c>
      <c r="B99" s="30" t="s">
        <v>161</v>
      </c>
      <c r="C99" s="89"/>
      <c r="D99" s="89">
        <f>'Popis del Kraigherjeva 28 4'!G177</f>
        <v>0</v>
      </c>
    </row>
    <row r="100" spans="1:4" s="86" customFormat="1" x14ac:dyDescent="0.2">
      <c r="A100" s="83"/>
      <c r="B100" s="103" t="s">
        <v>135</v>
      </c>
      <c r="C100" s="104"/>
      <c r="D100" s="104">
        <f>SUM(D95:D99)</f>
        <v>0</v>
      </c>
    </row>
    <row r="101" spans="1:4" s="31" customFormat="1" x14ac:dyDescent="0.2">
      <c r="A101" s="88"/>
      <c r="B101" s="30"/>
      <c r="C101" s="89"/>
      <c r="D101" s="89"/>
    </row>
    <row r="102" spans="1:4" s="86" customFormat="1" x14ac:dyDescent="0.2">
      <c r="A102" s="83" t="s">
        <v>136</v>
      </c>
      <c r="B102" s="84" t="s">
        <v>137</v>
      </c>
      <c r="C102" s="87"/>
      <c r="D102" s="87"/>
    </row>
    <row r="103" spans="1:4" s="31" customFormat="1" x14ac:dyDescent="0.2">
      <c r="A103" s="88" t="s">
        <v>138</v>
      </c>
      <c r="B103" s="30" t="s">
        <v>157</v>
      </c>
      <c r="C103" s="89"/>
      <c r="D103" s="89">
        <f>'Popis del Kraigherjeva 28 4'!G190</f>
        <v>0</v>
      </c>
    </row>
    <row r="104" spans="1:4" s="31" customFormat="1" x14ac:dyDescent="0.2">
      <c r="A104" s="88" t="s">
        <v>139</v>
      </c>
      <c r="B104" s="30" t="s">
        <v>155</v>
      </c>
      <c r="C104" s="89"/>
      <c r="D104" s="89">
        <f>'Popis del Kraigherjeva 28 4'!G204</f>
        <v>0</v>
      </c>
    </row>
    <row r="105" spans="1:4" s="31" customFormat="1" x14ac:dyDescent="0.2">
      <c r="A105" s="88" t="s">
        <v>140</v>
      </c>
      <c r="B105" s="30" t="s">
        <v>59</v>
      </c>
      <c r="C105" s="89"/>
      <c r="D105" s="89">
        <f>'Popis del Kraigherjeva 28 4'!G212</f>
        <v>0</v>
      </c>
    </row>
    <row r="106" spans="1:4" s="31" customFormat="1" x14ac:dyDescent="0.2">
      <c r="A106" s="88" t="s">
        <v>9</v>
      </c>
      <c r="B106" s="30" t="s">
        <v>194</v>
      </c>
      <c r="C106" s="89"/>
      <c r="D106" s="89">
        <f>'Popis del Kraigherjeva 28 4'!G220</f>
        <v>0</v>
      </c>
    </row>
    <row r="107" spans="1:4" s="31" customFormat="1" x14ac:dyDescent="0.2">
      <c r="A107" s="88" t="s">
        <v>171</v>
      </c>
      <c r="B107" s="30" t="s">
        <v>10</v>
      </c>
      <c r="C107" s="89"/>
      <c r="D107" s="89">
        <f>'Popis del Kraigherjeva 28 4'!G226</f>
        <v>0</v>
      </c>
    </row>
    <row r="108" spans="1:4" s="86" customFormat="1" x14ac:dyDescent="0.2">
      <c r="A108" s="83"/>
      <c r="B108" s="103" t="s">
        <v>141</v>
      </c>
      <c r="C108" s="104"/>
      <c r="D108" s="104">
        <f>SUM(D103:D107)</f>
        <v>0</v>
      </c>
    </row>
    <row r="109" spans="1:4" s="31" customFormat="1" x14ac:dyDescent="0.2">
      <c r="A109" s="88"/>
      <c r="B109" s="30"/>
      <c r="C109" s="89"/>
      <c r="D109" s="89"/>
    </row>
    <row r="110" spans="1:4" s="86" customFormat="1" x14ac:dyDescent="0.2">
      <c r="A110" s="83"/>
      <c r="B110" s="84" t="s">
        <v>409</v>
      </c>
      <c r="C110" s="87"/>
      <c r="D110" s="87">
        <f>D108+D100+D92+D84</f>
        <v>0</v>
      </c>
    </row>
    <row r="111" spans="1:4" s="86" customFormat="1" x14ac:dyDescent="0.2">
      <c r="A111" s="83"/>
      <c r="B111" s="84"/>
      <c r="C111" s="87"/>
      <c r="D111" s="87"/>
    </row>
    <row r="112" spans="1:4" s="86" customFormat="1" x14ac:dyDescent="0.2">
      <c r="A112" s="83"/>
      <c r="B112" s="84"/>
      <c r="C112" s="87"/>
      <c r="D112" s="87"/>
    </row>
    <row r="113" spans="1:4" s="31" customFormat="1" x14ac:dyDescent="0.2">
      <c r="A113" s="122"/>
      <c r="B113" s="123" t="s">
        <v>297</v>
      </c>
      <c r="C113" s="124"/>
      <c r="D113" s="124"/>
    </row>
    <row r="114" spans="1:4" s="31" customFormat="1" x14ac:dyDescent="0.2"/>
    <row r="115" spans="1:4" s="86" customFormat="1" x14ac:dyDescent="0.2">
      <c r="A115" s="83" t="s">
        <v>109</v>
      </c>
      <c r="B115" s="84" t="s">
        <v>122</v>
      </c>
      <c r="C115" s="87"/>
      <c r="D115" s="87"/>
    </row>
    <row r="116" spans="1:4" s="31" customFormat="1" x14ac:dyDescent="0.2">
      <c r="A116" s="88" t="s">
        <v>124</v>
      </c>
      <c r="B116" s="30" t="s">
        <v>144</v>
      </c>
      <c r="C116" s="89"/>
      <c r="D116" s="89">
        <f>'Popis del Kraigherjeva 28 18'!G25</f>
        <v>0</v>
      </c>
    </row>
    <row r="117" spans="1:4" s="31" customFormat="1" x14ac:dyDescent="0.2">
      <c r="A117" s="88" t="s">
        <v>20</v>
      </c>
      <c r="B117" s="30" t="s">
        <v>21</v>
      </c>
      <c r="C117" s="89"/>
      <c r="D117" s="89">
        <f>'Popis del Kraigherjeva 28 18'!G37</f>
        <v>0</v>
      </c>
    </row>
    <row r="118" spans="1:4" s="31" customFormat="1" x14ac:dyDescent="0.2">
      <c r="A118" s="88" t="s">
        <v>23</v>
      </c>
      <c r="B118" s="30" t="s">
        <v>24</v>
      </c>
      <c r="C118" s="89"/>
      <c r="D118" s="89">
        <f>'Popis del Kraigherjeva 28 18'!G43</f>
        <v>0</v>
      </c>
    </row>
    <row r="119" spans="1:4" s="31" customFormat="1" x14ac:dyDescent="0.2">
      <c r="A119" s="88" t="s">
        <v>25</v>
      </c>
      <c r="B119" s="30" t="s">
        <v>26</v>
      </c>
      <c r="C119" s="89"/>
      <c r="D119" s="89">
        <f>'Popis del Kraigherjeva 28 18'!G54</f>
        <v>0</v>
      </c>
    </row>
    <row r="120" spans="1:4" s="86" customFormat="1" x14ac:dyDescent="0.2">
      <c r="A120" s="83"/>
      <c r="B120" s="103" t="s">
        <v>123</v>
      </c>
      <c r="C120" s="104"/>
      <c r="D120" s="104">
        <f>SUM(D116:D119)</f>
        <v>0</v>
      </c>
    </row>
    <row r="121" spans="1:4" s="31" customFormat="1" x14ac:dyDescent="0.2">
      <c r="A121" s="88"/>
      <c r="B121" s="30"/>
      <c r="C121" s="89"/>
      <c r="D121" s="89"/>
    </row>
    <row r="122" spans="1:4" s="86" customFormat="1" x14ac:dyDescent="0.2">
      <c r="A122" s="83" t="s">
        <v>110</v>
      </c>
      <c r="B122" s="84" t="s">
        <v>125</v>
      </c>
      <c r="C122" s="87"/>
      <c r="D122" s="87"/>
    </row>
    <row r="123" spans="1:4" s="31" customFormat="1" x14ac:dyDescent="0.2">
      <c r="A123" s="88" t="s">
        <v>127</v>
      </c>
      <c r="B123" s="30" t="s">
        <v>148</v>
      </c>
      <c r="C123" s="89"/>
      <c r="D123" s="89">
        <f>'Popis del Kraigherjeva 28 18'!G66</f>
        <v>0</v>
      </c>
    </row>
    <row r="124" spans="1:4" s="31" customFormat="1" x14ac:dyDescent="0.2">
      <c r="A124" s="88" t="s">
        <v>128</v>
      </c>
      <c r="B124" s="30" t="s">
        <v>13</v>
      </c>
      <c r="C124" s="89"/>
      <c r="D124" s="89">
        <f>'Popis del Kraigherjeva 28 18'!G73</f>
        <v>0</v>
      </c>
    </row>
    <row r="125" spans="1:4" s="31" customFormat="1" x14ac:dyDescent="0.2">
      <c r="A125" s="88" t="s">
        <v>129</v>
      </c>
      <c r="B125" s="30" t="s">
        <v>150</v>
      </c>
      <c r="C125" s="89"/>
      <c r="D125" s="89">
        <f>'Popis del Kraigherjeva 28 18'!G90</f>
        <v>0</v>
      </c>
    </row>
    <row r="126" spans="1:4" s="31" customFormat="1" x14ac:dyDescent="0.2">
      <c r="A126" s="88" t="s">
        <v>130</v>
      </c>
      <c r="B126" s="30" t="s">
        <v>85</v>
      </c>
      <c r="C126" s="89"/>
      <c r="D126" s="89">
        <f>'Popis del Kraigherjeva 28 18'!G98</f>
        <v>0</v>
      </c>
    </row>
    <row r="127" spans="1:4" s="86" customFormat="1" x14ac:dyDescent="0.2">
      <c r="A127" s="83"/>
      <c r="B127" s="103" t="s">
        <v>126</v>
      </c>
      <c r="C127" s="104"/>
      <c r="D127" s="104">
        <f>SUM(D123:D126)</f>
        <v>0</v>
      </c>
    </row>
    <row r="128" spans="1:4" s="31" customFormat="1" x14ac:dyDescent="0.2">
      <c r="A128" s="88"/>
      <c r="B128" s="30"/>
      <c r="C128" s="89"/>
      <c r="D128" s="89"/>
    </row>
    <row r="129" spans="1:4" s="86" customFormat="1" x14ac:dyDescent="0.2">
      <c r="A129" s="83" t="s">
        <v>111</v>
      </c>
      <c r="B129" s="84" t="s">
        <v>131</v>
      </c>
      <c r="C129" s="87"/>
      <c r="D129" s="87"/>
    </row>
    <row r="130" spans="1:4" s="31" customFormat="1" x14ac:dyDescent="0.2">
      <c r="A130" s="88" t="s">
        <v>132</v>
      </c>
      <c r="B130" s="30" t="s">
        <v>157</v>
      </c>
      <c r="C130" s="89"/>
      <c r="D130" s="89">
        <f>'Popis del Kraigherjeva 28 18'!G120</f>
        <v>0</v>
      </c>
    </row>
    <row r="131" spans="1:4" s="31" customFormat="1" x14ac:dyDescent="0.2">
      <c r="A131" s="88" t="s">
        <v>133</v>
      </c>
      <c r="B131" s="30" t="s">
        <v>160</v>
      </c>
      <c r="C131" s="89"/>
      <c r="D131" s="89">
        <f>'Popis del Kraigherjeva 28 18'!G136</f>
        <v>0</v>
      </c>
    </row>
    <row r="132" spans="1:4" s="31" customFormat="1" x14ac:dyDescent="0.2">
      <c r="A132" s="88" t="s">
        <v>134</v>
      </c>
      <c r="B132" s="30" t="s">
        <v>152</v>
      </c>
      <c r="C132" s="89"/>
      <c r="D132" s="89">
        <f>'Popis del Kraigherjeva 28 18'!G146</f>
        <v>0</v>
      </c>
    </row>
    <row r="133" spans="1:4" s="31" customFormat="1" x14ac:dyDescent="0.2">
      <c r="A133" s="88" t="s">
        <v>162</v>
      </c>
      <c r="B133" s="30" t="s">
        <v>269</v>
      </c>
      <c r="C133" s="89"/>
      <c r="D133" s="89">
        <f>'Popis del Kraigherjeva 28 18'!G160</f>
        <v>0</v>
      </c>
    </row>
    <row r="134" spans="1:4" s="31" customFormat="1" x14ac:dyDescent="0.2">
      <c r="A134" s="88" t="s">
        <v>278</v>
      </c>
      <c r="B134" s="30" t="s">
        <v>161</v>
      </c>
      <c r="C134" s="89"/>
      <c r="D134" s="89">
        <f>'Popis del Kraigherjeva 28 18'!G166</f>
        <v>0</v>
      </c>
    </row>
    <row r="135" spans="1:4" s="86" customFormat="1" x14ac:dyDescent="0.2">
      <c r="A135" s="83"/>
      <c r="B135" s="103" t="s">
        <v>135</v>
      </c>
      <c r="C135" s="104"/>
      <c r="D135" s="104">
        <f>SUM(D130:D134)</f>
        <v>0</v>
      </c>
    </row>
    <row r="136" spans="1:4" s="31" customFormat="1" x14ac:dyDescent="0.2">
      <c r="A136" s="88"/>
      <c r="B136" s="30"/>
      <c r="C136" s="89"/>
      <c r="D136" s="89"/>
    </row>
    <row r="137" spans="1:4" s="86" customFormat="1" x14ac:dyDescent="0.2">
      <c r="A137" s="83" t="s">
        <v>136</v>
      </c>
      <c r="B137" s="84" t="s">
        <v>137</v>
      </c>
      <c r="C137" s="87"/>
      <c r="D137" s="87"/>
    </row>
    <row r="138" spans="1:4" s="31" customFormat="1" x14ac:dyDescent="0.2">
      <c r="A138" s="88" t="s">
        <v>138</v>
      </c>
      <c r="B138" s="30" t="s">
        <v>157</v>
      </c>
      <c r="C138" s="89"/>
      <c r="D138" s="89">
        <f>'Popis del Kraigherjeva 28 18'!G179</f>
        <v>0</v>
      </c>
    </row>
    <row r="139" spans="1:4" s="31" customFormat="1" x14ac:dyDescent="0.2">
      <c r="A139" s="88" t="s">
        <v>139</v>
      </c>
      <c r="B139" s="30" t="s">
        <v>155</v>
      </c>
      <c r="C139" s="89"/>
      <c r="D139" s="89">
        <f>'Popis del Kraigherjeva 28 18'!G193</f>
        <v>0</v>
      </c>
    </row>
    <row r="140" spans="1:4" s="31" customFormat="1" x14ac:dyDescent="0.2">
      <c r="A140" s="88" t="s">
        <v>140</v>
      </c>
      <c r="B140" s="30" t="s">
        <v>59</v>
      </c>
      <c r="C140" s="89"/>
      <c r="D140" s="89">
        <f>'Popis del Kraigherjeva 28 18'!G201</f>
        <v>0</v>
      </c>
    </row>
    <row r="141" spans="1:4" s="31" customFormat="1" x14ac:dyDescent="0.2">
      <c r="A141" s="88" t="s">
        <v>9</v>
      </c>
      <c r="B141" s="30" t="s">
        <v>194</v>
      </c>
      <c r="C141" s="89"/>
      <c r="D141" s="89">
        <f>'Popis del Kraigherjeva 28 18'!G209</f>
        <v>0</v>
      </c>
    </row>
    <row r="142" spans="1:4" s="31" customFormat="1" x14ac:dyDescent="0.2">
      <c r="A142" s="88" t="s">
        <v>171</v>
      </c>
      <c r="B142" s="30" t="s">
        <v>10</v>
      </c>
      <c r="C142" s="89"/>
      <c r="D142" s="89">
        <f>'Popis del Kraigherjeva 28 18'!G215</f>
        <v>0</v>
      </c>
    </row>
    <row r="143" spans="1:4" s="86" customFormat="1" x14ac:dyDescent="0.2">
      <c r="A143" s="83"/>
      <c r="B143" s="103" t="s">
        <v>141</v>
      </c>
      <c r="C143" s="104"/>
      <c r="D143" s="104">
        <f>SUM(D138:D142)</f>
        <v>0</v>
      </c>
    </row>
    <row r="144" spans="1:4" s="31" customFormat="1" x14ac:dyDescent="0.2">
      <c r="A144" s="88"/>
      <c r="B144" s="30"/>
      <c r="C144" s="89"/>
      <c r="D144" s="89"/>
    </row>
    <row r="145" spans="1:4" s="86" customFormat="1" x14ac:dyDescent="0.2">
      <c r="A145" s="83"/>
      <c r="B145" s="84" t="s">
        <v>486</v>
      </c>
      <c r="C145" s="87"/>
      <c r="D145" s="87">
        <f>D120+D127+D135+D143</f>
        <v>0</v>
      </c>
    </row>
    <row r="146" spans="1:4" s="86" customFormat="1" x14ac:dyDescent="0.2">
      <c r="A146" s="83"/>
      <c r="B146" s="84"/>
      <c r="C146" s="87"/>
      <c r="D146" s="87"/>
    </row>
    <row r="147" spans="1:4" s="86" customFormat="1" x14ac:dyDescent="0.2">
      <c r="A147" s="122"/>
      <c r="B147" s="123" t="s">
        <v>511</v>
      </c>
      <c r="C147" s="124"/>
      <c r="D147" s="124"/>
    </row>
    <row r="148" spans="1:4" s="86" customFormat="1" x14ac:dyDescent="0.2">
      <c r="A148" s="83"/>
      <c r="B148" s="84"/>
      <c r="C148" s="87"/>
      <c r="D148" s="87"/>
    </row>
    <row r="149" spans="1:4" s="86" customFormat="1" x14ac:dyDescent="0.2">
      <c r="A149" s="83"/>
      <c r="B149" s="84" t="s">
        <v>318</v>
      </c>
      <c r="C149" s="87"/>
      <c r="D149" s="87">
        <f>D145+D110+D74</f>
        <v>0</v>
      </c>
    </row>
    <row r="150" spans="1:4" s="31" customFormat="1" x14ac:dyDescent="0.2">
      <c r="A150" s="88"/>
      <c r="B150" s="30" t="s">
        <v>112</v>
      </c>
      <c r="C150" s="90"/>
      <c r="D150" s="91"/>
    </row>
    <row r="151" spans="1:4" s="31" customFormat="1" x14ac:dyDescent="0.2">
      <c r="A151" s="88"/>
      <c r="B151" s="30" t="s">
        <v>113</v>
      </c>
      <c r="C151" s="89"/>
      <c r="D151" s="89">
        <f>ROUND(-D149*D150,2)</f>
        <v>0</v>
      </c>
    </row>
    <row r="152" spans="1:4" s="95" customFormat="1" ht="14.25" x14ac:dyDescent="0.2">
      <c r="A152" s="92"/>
      <c r="B152" s="93" t="s">
        <v>317</v>
      </c>
      <c r="C152" s="94"/>
      <c r="D152" s="94">
        <f>D149+D151</f>
        <v>0</v>
      </c>
    </row>
  </sheetData>
  <pageMargins left="0.70866141732283472" right="0.51181102362204722" top="0.74803149606299213" bottom="0.74803149606299213" header="0.31496062992125984" footer="0.31496062992125984"/>
  <pageSetup paperSize="9" scale="85" orientation="portrait" r:id="rId1"/>
  <headerFooter>
    <oddFooter>&amp;L&amp;"Verdana,Poševno"&amp;9&amp;K00-047Naslovna stran ponudbenega predračuna s skupno rekapitulacijo&amp;R&amp;9&amp;P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1"/>
  <sheetViews>
    <sheetView zoomScaleNormal="100" workbookViewId="0"/>
  </sheetViews>
  <sheetFormatPr defaultRowHeight="14.25" x14ac:dyDescent="0.2"/>
  <cols>
    <col min="1" max="1" width="7.69921875" style="50" customWidth="1"/>
    <col min="2" max="2" width="70.69921875" customWidth="1"/>
  </cols>
  <sheetData>
    <row r="1" spans="1:43" s="2" customFormat="1" x14ac:dyDescent="0.2">
      <c r="A1" s="49" t="s">
        <v>97</v>
      </c>
      <c r="B1" s="55" t="s">
        <v>98</v>
      </c>
    </row>
    <row r="2" spans="1:43" s="2" customFormat="1" x14ac:dyDescent="0.2">
      <c r="A2" s="49" t="s">
        <v>174</v>
      </c>
      <c r="B2" s="1" t="str">
        <f>'Naslovna stran'!C25</f>
        <v>Prenova treh kopalnic na naslovu Kraigherjeva 28 v Celju</v>
      </c>
    </row>
    <row r="3" spans="1:43" s="2" customFormat="1" x14ac:dyDescent="0.2">
      <c r="A3" s="49" t="s">
        <v>121</v>
      </c>
      <c r="B3" s="1">
        <f>'Naslovna stran'!C8</f>
        <v>0</v>
      </c>
    </row>
    <row r="4" spans="1:43" s="126" customFormat="1" x14ac:dyDescent="0.2">
      <c r="A4" s="76"/>
    </row>
    <row r="5" spans="1:43" s="133" customFormat="1" x14ac:dyDescent="0.2">
      <c r="A5" s="127" t="s">
        <v>321</v>
      </c>
      <c r="B5" s="127"/>
      <c r="C5" s="128"/>
      <c r="D5" s="129"/>
      <c r="E5" s="130"/>
      <c r="F5" s="131"/>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row>
    <row r="6" spans="1:43" s="126" customFormat="1" x14ac:dyDescent="0.2">
      <c r="A6" s="76"/>
    </row>
    <row r="7" spans="1:43" s="133" customFormat="1" x14ac:dyDescent="0.2">
      <c r="A7" s="134" t="s">
        <v>322</v>
      </c>
      <c r="B7" s="134"/>
      <c r="C7" s="128"/>
      <c r="D7" s="129"/>
      <c r="E7" s="130"/>
      <c r="F7" s="131"/>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row>
    <row r="8" spans="1:43" s="133" customFormat="1" x14ac:dyDescent="0.2">
      <c r="A8" s="135" t="s">
        <v>323</v>
      </c>
      <c r="B8" s="136" t="s">
        <v>172</v>
      </c>
      <c r="C8" s="137"/>
      <c r="D8" s="137"/>
      <c r="E8" s="137"/>
      <c r="F8" s="137"/>
      <c r="G8" s="137"/>
      <c r="H8" s="137"/>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row>
    <row r="9" spans="1:43" s="133" customFormat="1" ht="71.25" customHeight="1" x14ac:dyDescent="0.2">
      <c r="A9" s="135" t="s">
        <v>324</v>
      </c>
      <c r="B9" s="136" t="s">
        <v>325</v>
      </c>
      <c r="C9" s="137"/>
      <c r="D9" s="137"/>
      <c r="E9" s="137"/>
      <c r="F9" s="137"/>
      <c r="G9" s="137"/>
      <c r="H9" s="137"/>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row>
    <row r="10" spans="1:43" s="133" customFormat="1" ht="42.75" x14ac:dyDescent="0.2">
      <c r="A10" s="135" t="s">
        <v>326</v>
      </c>
      <c r="B10" s="136" t="s">
        <v>327</v>
      </c>
      <c r="C10" s="137"/>
      <c r="D10" s="137"/>
      <c r="E10" s="137"/>
      <c r="F10" s="137"/>
      <c r="G10" s="137"/>
      <c r="H10" s="137"/>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row>
    <row r="11" spans="1:43" s="133" customFormat="1" ht="28.5" x14ac:dyDescent="0.2">
      <c r="A11" s="135" t="s">
        <v>328</v>
      </c>
      <c r="B11" s="136" t="s">
        <v>329</v>
      </c>
      <c r="C11" s="137"/>
      <c r="D11" s="137"/>
      <c r="E11" s="137"/>
      <c r="F11" s="137"/>
      <c r="G11" s="137"/>
      <c r="H11" s="137"/>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row>
    <row r="12" spans="1:43" s="139" customFormat="1" ht="28.5" x14ac:dyDescent="0.2">
      <c r="A12" s="135" t="s">
        <v>330</v>
      </c>
      <c r="B12" s="136" t="s">
        <v>33</v>
      </c>
      <c r="C12" s="137"/>
      <c r="D12" s="137"/>
      <c r="E12" s="137"/>
      <c r="F12" s="137"/>
      <c r="G12" s="137"/>
      <c r="H12" s="137"/>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row>
    <row r="13" spans="1:43" s="139" customFormat="1" ht="42.75" x14ac:dyDescent="0.2">
      <c r="A13" s="135" t="s">
        <v>331</v>
      </c>
      <c r="B13" s="136" t="s">
        <v>34</v>
      </c>
      <c r="C13" s="137"/>
      <c r="D13" s="137"/>
      <c r="E13" s="137"/>
      <c r="F13" s="137"/>
      <c r="G13" s="137"/>
      <c r="H13" s="137"/>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row>
    <row r="14" spans="1:43" s="141" customFormat="1" ht="71.25" x14ac:dyDescent="0.2">
      <c r="A14" s="135" t="s">
        <v>332</v>
      </c>
      <c r="B14" s="136" t="s">
        <v>35</v>
      </c>
      <c r="C14" s="137"/>
      <c r="D14" s="137"/>
      <c r="E14" s="137"/>
      <c r="F14" s="137"/>
      <c r="G14" s="137"/>
      <c r="H14" s="137"/>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row>
    <row r="15" spans="1:43" s="141" customFormat="1" x14ac:dyDescent="0.2">
      <c r="A15" s="142"/>
      <c r="B15" s="137"/>
      <c r="C15" s="137"/>
      <c r="D15" s="137"/>
      <c r="E15" s="137"/>
      <c r="F15" s="137"/>
      <c r="G15" s="137"/>
      <c r="H15" s="137"/>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row>
    <row r="16" spans="1:43" s="141" customFormat="1" x14ac:dyDescent="0.2">
      <c r="A16" s="134" t="s">
        <v>333</v>
      </c>
      <c r="B16" s="137"/>
      <c r="C16" s="137"/>
      <c r="D16" s="137"/>
      <c r="E16" s="137"/>
      <c r="F16" s="137"/>
      <c r="G16" s="137"/>
      <c r="H16" s="137"/>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row>
    <row r="17" spans="1:43" s="139" customFormat="1" ht="42.75" x14ac:dyDescent="0.2">
      <c r="A17" s="135" t="s">
        <v>334</v>
      </c>
      <c r="B17" s="136" t="s">
        <v>335</v>
      </c>
      <c r="C17" s="137"/>
      <c r="D17" s="137"/>
      <c r="E17" s="137"/>
      <c r="F17" s="137"/>
      <c r="G17" s="137"/>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row>
    <row r="18" spans="1:43" s="141" customFormat="1" ht="285" customHeight="1" x14ac:dyDescent="0.2">
      <c r="A18" s="135" t="s">
        <v>336</v>
      </c>
      <c r="B18" s="136" t="s">
        <v>337</v>
      </c>
      <c r="C18" s="137"/>
      <c r="D18" s="137"/>
      <c r="E18" s="137"/>
      <c r="F18" s="137"/>
      <c r="G18" s="137"/>
      <c r="H18" s="137"/>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row>
    <row r="19" spans="1:43" s="133" customFormat="1" ht="57" customHeight="1" x14ac:dyDescent="0.2">
      <c r="A19" s="135" t="s">
        <v>338</v>
      </c>
      <c r="B19" s="136" t="s">
        <v>339</v>
      </c>
      <c r="C19" s="137"/>
      <c r="D19" s="137"/>
      <c r="E19" s="137"/>
      <c r="F19" s="137"/>
      <c r="G19" s="137"/>
      <c r="H19" s="137"/>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row>
    <row r="20" spans="1:43" s="141" customFormat="1" ht="242.25" customHeight="1" x14ac:dyDescent="0.2">
      <c r="A20" s="135" t="s">
        <v>340</v>
      </c>
      <c r="B20" s="136" t="s">
        <v>341</v>
      </c>
      <c r="C20" s="137"/>
      <c r="D20" s="137"/>
      <c r="E20" s="137"/>
      <c r="F20" s="137"/>
      <c r="G20" s="137"/>
      <c r="H20" s="137"/>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row>
    <row r="21" spans="1:43" s="141" customFormat="1" ht="71.25" x14ac:dyDescent="0.2">
      <c r="A21" s="142" t="s">
        <v>342</v>
      </c>
      <c r="B21" s="137" t="s">
        <v>343</v>
      </c>
      <c r="C21" s="137"/>
      <c r="D21" s="137"/>
      <c r="E21" s="137"/>
      <c r="F21" s="137"/>
      <c r="G21" s="137"/>
      <c r="H21" s="137"/>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row>
    <row r="22" spans="1:43" s="141" customFormat="1" ht="15" x14ac:dyDescent="0.2">
      <c r="A22" s="143" t="s">
        <v>344</v>
      </c>
      <c r="B22" s="137" t="s">
        <v>345</v>
      </c>
      <c r="C22" s="137"/>
      <c r="D22" s="137"/>
      <c r="E22" s="137"/>
      <c r="F22" s="137"/>
      <c r="G22" s="137"/>
      <c r="H22" s="137"/>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row>
    <row r="23" spans="1:43" s="141" customFormat="1" ht="128.25" x14ac:dyDescent="0.2">
      <c r="A23" s="143" t="s">
        <v>344</v>
      </c>
      <c r="B23" s="137" t="s">
        <v>346</v>
      </c>
      <c r="C23" s="137"/>
      <c r="D23" s="137"/>
      <c r="E23" s="137"/>
      <c r="F23" s="137"/>
      <c r="G23" s="137"/>
      <c r="H23" s="137"/>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row>
    <row r="24" spans="1:43" s="141" customFormat="1" ht="114" x14ac:dyDescent="0.2">
      <c r="A24" s="144" t="s">
        <v>344</v>
      </c>
      <c r="B24" s="145" t="s">
        <v>347</v>
      </c>
      <c r="C24" s="137"/>
      <c r="D24" s="137"/>
      <c r="E24" s="137"/>
      <c r="F24" s="137"/>
      <c r="G24" s="137"/>
      <c r="H24" s="137"/>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row>
    <row r="25" spans="1:43" s="133" customFormat="1" x14ac:dyDescent="0.2">
      <c r="A25" s="142"/>
      <c r="B25" s="137"/>
      <c r="C25" s="137"/>
      <c r="D25" s="137"/>
      <c r="E25" s="137"/>
      <c r="F25" s="137"/>
      <c r="G25" s="137"/>
      <c r="H25" s="137"/>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row>
    <row r="26" spans="1:43" s="141" customFormat="1" x14ac:dyDescent="0.2">
      <c r="A26" s="134" t="s">
        <v>348</v>
      </c>
      <c r="B26" s="137"/>
      <c r="C26" s="137"/>
      <c r="D26" s="137"/>
      <c r="E26" s="137"/>
      <c r="F26" s="137"/>
      <c r="G26" s="137"/>
      <c r="H26" s="137"/>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row>
    <row r="27" spans="1:43" s="141" customFormat="1" x14ac:dyDescent="0.2">
      <c r="A27" s="135" t="s">
        <v>349</v>
      </c>
      <c r="B27" s="136" t="s">
        <v>350</v>
      </c>
      <c r="C27" s="137"/>
      <c r="D27" s="137"/>
      <c r="E27" s="137"/>
      <c r="F27" s="137"/>
      <c r="G27" s="137"/>
      <c r="H27" s="137"/>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1:43" s="141" customFormat="1" ht="42.75" x14ac:dyDescent="0.2">
      <c r="A28" s="135" t="s">
        <v>351</v>
      </c>
      <c r="B28" s="136" t="s">
        <v>352</v>
      </c>
      <c r="C28" s="137"/>
      <c r="D28" s="137"/>
      <c r="E28" s="137"/>
      <c r="F28" s="137"/>
      <c r="G28" s="137"/>
      <c r="H28" s="137"/>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row>
    <row r="29" spans="1:43" s="141" customFormat="1" x14ac:dyDescent="0.2">
      <c r="A29" s="142"/>
      <c r="B29" s="137"/>
      <c r="C29" s="137"/>
      <c r="D29" s="137"/>
      <c r="E29" s="137"/>
      <c r="F29" s="137"/>
      <c r="G29" s="137"/>
      <c r="H29" s="137"/>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row>
    <row r="30" spans="1:43" s="141" customFormat="1" x14ac:dyDescent="0.2">
      <c r="A30" s="134" t="s">
        <v>353</v>
      </c>
      <c r="B30" s="137"/>
      <c r="C30" s="137"/>
      <c r="D30" s="137"/>
      <c r="E30" s="137"/>
      <c r="F30" s="137"/>
      <c r="G30" s="137"/>
      <c r="H30" s="137"/>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row>
    <row r="31" spans="1:43" s="141" customFormat="1" ht="28.5" x14ac:dyDescent="0.2">
      <c r="A31" s="146" t="s">
        <v>354</v>
      </c>
      <c r="B31" s="147" t="s">
        <v>355</v>
      </c>
      <c r="C31" s="137"/>
      <c r="D31" s="137"/>
      <c r="E31" s="137"/>
      <c r="F31" s="137"/>
      <c r="G31" s="137"/>
      <c r="H31" s="137"/>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row>
    <row r="32" spans="1:43" s="141" customFormat="1" ht="114" x14ac:dyDescent="0.2">
      <c r="A32" s="146" t="s">
        <v>356</v>
      </c>
      <c r="B32" s="147" t="s">
        <v>357</v>
      </c>
      <c r="C32" s="137"/>
      <c r="D32" s="137"/>
      <c r="E32" s="137"/>
      <c r="F32" s="137"/>
      <c r="G32" s="137"/>
      <c r="H32" s="137"/>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row>
    <row r="33" spans="1:43" s="133" customFormat="1" ht="42.75" x14ac:dyDescent="0.2">
      <c r="A33" s="146" t="s">
        <v>358</v>
      </c>
      <c r="B33" s="147" t="s">
        <v>359</v>
      </c>
      <c r="C33" s="137"/>
      <c r="D33" s="137"/>
      <c r="E33" s="137"/>
      <c r="F33" s="137"/>
      <c r="G33" s="137"/>
      <c r="H33" s="137"/>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row>
    <row r="34" spans="1:43" s="141" customFormat="1" x14ac:dyDescent="0.2">
      <c r="A34" s="148"/>
      <c r="B34" s="137"/>
      <c r="C34" s="137"/>
      <c r="D34" s="137"/>
      <c r="E34" s="137"/>
      <c r="F34" s="137"/>
      <c r="G34" s="137"/>
      <c r="H34" s="137"/>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row>
    <row r="35" spans="1:43" s="141" customFormat="1" x14ac:dyDescent="0.2">
      <c r="A35" s="134" t="s">
        <v>360</v>
      </c>
      <c r="B35" s="137"/>
      <c r="C35" s="137"/>
      <c r="D35" s="137"/>
      <c r="E35" s="137"/>
      <c r="F35" s="137"/>
      <c r="G35" s="137"/>
      <c r="H35" s="137"/>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row>
    <row r="36" spans="1:43" s="150" customFormat="1" x14ac:dyDescent="0.2">
      <c r="A36" s="161"/>
      <c r="B36" s="162"/>
      <c r="C36" s="149"/>
      <c r="E36" s="130"/>
      <c r="F36" s="151"/>
      <c r="G36" s="152"/>
      <c r="H36" s="152"/>
    </row>
    <row r="37" spans="1:43" s="139" customFormat="1" x14ac:dyDescent="0.2">
      <c r="A37" s="135" t="s">
        <v>361</v>
      </c>
      <c r="B37" s="136" t="s">
        <v>36</v>
      </c>
      <c r="C37" s="137"/>
      <c r="D37" s="137"/>
      <c r="E37" s="137"/>
      <c r="F37" s="137"/>
      <c r="G37" s="137"/>
      <c r="H37" s="137"/>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row>
    <row r="38" spans="1:43" s="139" customFormat="1" x14ac:dyDescent="0.2">
      <c r="A38" s="135" t="s">
        <v>362</v>
      </c>
      <c r="B38" s="136" t="s">
        <v>37</v>
      </c>
      <c r="C38" s="137"/>
      <c r="D38" s="137"/>
      <c r="E38" s="137"/>
      <c r="F38" s="137"/>
      <c r="G38" s="137"/>
      <c r="H38" s="137"/>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row>
    <row r="39" spans="1:43" s="139" customFormat="1" x14ac:dyDescent="0.2">
      <c r="A39" s="135" t="s">
        <v>363</v>
      </c>
      <c r="B39" s="136" t="s">
        <v>38</v>
      </c>
      <c r="C39" s="137"/>
      <c r="D39" s="137"/>
      <c r="E39" s="137"/>
      <c r="F39" s="137"/>
      <c r="G39" s="137"/>
      <c r="H39" s="137"/>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row>
    <row r="40" spans="1:43" s="139" customFormat="1" ht="28.5" x14ac:dyDescent="0.2">
      <c r="A40" s="135" t="s">
        <v>364</v>
      </c>
      <c r="B40" s="136" t="s">
        <v>39</v>
      </c>
      <c r="C40" s="137"/>
      <c r="D40" s="137"/>
      <c r="E40" s="137"/>
      <c r="F40" s="137"/>
      <c r="G40" s="137"/>
      <c r="H40" s="137"/>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row>
    <row r="41" spans="1:43" s="139" customFormat="1" x14ac:dyDescent="0.2">
      <c r="A41" s="135" t="s">
        <v>365</v>
      </c>
      <c r="B41" s="136" t="s">
        <v>366</v>
      </c>
      <c r="C41" s="137"/>
      <c r="D41" s="137"/>
      <c r="E41" s="137"/>
      <c r="F41" s="137"/>
      <c r="G41" s="137"/>
      <c r="H41" s="137"/>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row>
    <row r="42" spans="1:43" s="139" customFormat="1" x14ac:dyDescent="0.2">
      <c r="A42" s="135" t="s">
        <v>367</v>
      </c>
      <c r="B42" s="136" t="s">
        <v>40</v>
      </c>
      <c r="C42" s="137"/>
      <c r="D42" s="137"/>
      <c r="E42" s="137"/>
      <c r="F42" s="137"/>
      <c r="G42" s="137"/>
      <c r="H42" s="137"/>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row>
    <row r="43" spans="1:43" s="139" customFormat="1" x14ac:dyDescent="0.2">
      <c r="A43" s="135" t="s">
        <v>368</v>
      </c>
      <c r="B43" s="136" t="s">
        <v>41</v>
      </c>
      <c r="C43" s="137"/>
      <c r="D43" s="137"/>
      <c r="E43" s="137"/>
      <c r="F43" s="137"/>
      <c r="G43" s="137"/>
      <c r="H43" s="137"/>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row>
    <row r="44" spans="1:43" s="139" customFormat="1" x14ac:dyDescent="0.2">
      <c r="A44" s="135" t="s">
        <v>369</v>
      </c>
      <c r="B44" s="136" t="s">
        <v>42</v>
      </c>
      <c r="C44" s="137"/>
      <c r="D44" s="137"/>
      <c r="E44" s="137"/>
      <c r="F44" s="137"/>
      <c r="G44" s="137"/>
      <c r="H44" s="137"/>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row>
    <row r="45" spans="1:43" s="139" customFormat="1" x14ac:dyDescent="0.2">
      <c r="A45" s="135" t="s">
        <v>370</v>
      </c>
      <c r="B45" s="136" t="s">
        <v>43</v>
      </c>
      <c r="C45" s="137"/>
      <c r="D45" s="137"/>
      <c r="E45" s="137"/>
      <c r="F45" s="137"/>
      <c r="G45" s="137"/>
      <c r="H45" s="137"/>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row>
    <row r="46" spans="1:43" s="139" customFormat="1" x14ac:dyDescent="0.2">
      <c r="A46" s="135" t="s">
        <v>371</v>
      </c>
      <c r="B46" s="136" t="s">
        <v>44</v>
      </c>
      <c r="C46" s="137"/>
      <c r="D46" s="137"/>
      <c r="E46" s="137"/>
      <c r="F46" s="137"/>
      <c r="G46" s="137"/>
      <c r="H46" s="137"/>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row>
    <row r="47" spans="1:43" s="139" customFormat="1" ht="28.5" x14ac:dyDescent="0.2">
      <c r="A47" s="135" t="s">
        <v>372</v>
      </c>
      <c r="B47" s="136" t="s">
        <v>45</v>
      </c>
      <c r="C47" s="137"/>
      <c r="D47" s="137"/>
      <c r="E47" s="137"/>
      <c r="F47" s="137"/>
      <c r="G47" s="137"/>
      <c r="H47" s="137"/>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row>
    <row r="48" spans="1:43" s="139" customFormat="1" x14ac:dyDescent="0.2">
      <c r="A48" s="135" t="s">
        <v>373</v>
      </c>
      <c r="B48" s="136" t="s">
        <v>46</v>
      </c>
      <c r="C48" s="137"/>
      <c r="D48" s="137"/>
      <c r="E48" s="137"/>
      <c r="F48" s="137"/>
      <c r="G48" s="137"/>
      <c r="H48" s="137"/>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row>
    <row r="49" spans="1:42" s="139" customFormat="1" ht="42.75" x14ac:dyDescent="0.2">
      <c r="A49" s="135" t="s">
        <v>374</v>
      </c>
      <c r="B49" s="136" t="s">
        <v>47</v>
      </c>
      <c r="C49" s="137"/>
      <c r="D49" s="137"/>
      <c r="E49" s="137"/>
      <c r="F49" s="137"/>
      <c r="G49" s="137"/>
      <c r="H49" s="137"/>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row>
    <row r="50" spans="1:42" s="139" customFormat="1" ht="28.5" x14ac:dyDescent="0.2">
      <c r="A50" s="135" t="s">
        <v>375</v>
      </c>
      <c r="B50" s="136" t="s">
        <v>48</v>
      </c>
      <c r="C50" s="137"/>
      <c r="D50" s="137"/>
      <c r="E50" s="137"/>
      <c r="F50" s="137"/>
      <c r="G50" s="137"/>
      <c r="H50" s="137"/>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row>
    <row r="51" spans="1:42" s="139" customFormat="1" x14ac:dyDescent="0.2">
      <c r="A51" s="135" t="s">
        <v>376</v>
      </c>
      <c r="B51" s="136" t="s">
        <v>49</v>
      </c>
      <c r="C51" s="137"/>
      <c r="D51" s="137"/>
      <c r="E51" s="137"/>
      <c r="F51" s="137"/>
      <c r="G51" s="137"/>
      <c r="H51" s="137"/>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row>
    <row r="52" spans="1:42" s="139" customFormat="1" ht="57" customHeight="1" x14ac:dyDescent="0.2">
      <c r="A52" s="135" t="s">
        <v>377</v>
      </c>
      <c r="B52" s="136" t="s">
        <v>50</v>
      </c>
      <c r="C52" s="137"/>
      <c r="D52" s="137"/>
      <c r="E52" s="137"/>
      <c r="F52" s="137"/>
      <c r="G52" s="137"/>
      <c r="H52" s="137"/>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row>
    <row r="53" spans="1:42" s="139" customFormat="1" ht="28.5" x14ac:dyDescent="0.2">
      <c r="A53" s="135" t="s">
        <v>378</v>
      </c>
      <c r="B53" s="136" t="s">
        <v>51</v>
      </c>
      <c r="C53" s="137"/>
      <c r="D53" s="137"/>
      <c r="E53" s="137"/>
      <c r="F53" s="137"/>
      <c r="G53" s="137"/>
      <c r="H53" s="137"/>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row>
    <row r="54" spans="1:42" s="139" customFormat="1" ht="57" x14ac:dyDescent="0.2">
      <c r="A54" s="135" t="s">
        <v>379</v>
      </c>
      <c r="B54" s="136" t="s">
        <v>52</v>
      </c>
      <c r="C54" s="137"/>
      <c r="D54" s="137"/>
      <c r="E54" s="137"/>
      <c r="F54" s="137"/>
      <c r="G54" s="137"/>
      <c r="H54" s="137"/>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row>
    <row r="55" spans="1:42" s="139" customFormat="1" x14ac:dyDescent="0.2">
      <c r="A55" s="135" t="s">
        <v>380</v>
      </c>
      <c r="B55" s="136" t="s">
        <v>53</v>
      </c>
      <c r="C55" s="137"/>
      <c r="D55" s="137"/>
      <c r="E55" s="137"/>
      <c r="F55" s="137"/>
      <c r="G55" s="137"/>
      <c r="H55" s="137"/>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row>
    <row r="56" spans="1:42" s="139" customFormat="1" ht="28.5" x14ac:dyDescent="0.2">
      <c r="A56" s="135" t="s">
        <v>381</v>
      </c>
      <c r="B56" s="136" t="s">
        <v>382</v>
      </c>
      <c r="C56" s="137"/>
      <c r="D56" s="137"/>
      <c r="E56" s="137"/>
      <c r="F56" s="137"/>
      <c r="G56" s="137"/>
      <c r="H56" s="137"/>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row>
    <row r="57" spans="1:42" s="139" customFormat="1" ht="42.75" x14ac:dyDescent="0.2">
      <c r="A57" s="135" t="s">
        <v>383</v>
      </c>
      <c r="B57" s="136" t="s">
        <v>384</v>
      </c>
      <c r="C57" s="137"/>
      <c r="D57" s="137"/>
      <c r="E57" s="137"/>
      <c r="F57" s="137"/>
      <c r="G57" s="137"/>
      <c r="H57" s="137"/>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row>
    <row r="58" spans="1:42" s="139" customFormat="1" ht="42.75" x14ac:dyDescent="0.2">
      <c r="A58" s="135" t="s">
        <v>385</v>
      </c>
      <c r="B58" s="136" t="s">
        <v>54</v>
      </c>
      <c r="C58" s="137"/>
      <c r="D58" s="137"/>
      <c r="E58" s="137"/>
      <c r="F58" s="137"/>
      <c r="G58" s="137"/>
      <c r="H58" s="137"/>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row>
    <row r="59" spans="1:42" s="139" customFormat="1" ht="42.75" x14ac:dyDescent="0.2">
      <c r="A59" s="135" t="s">
        <v>386</v>
      </c>
      <c r="B59" s="136" t="s">
        <v>0</v>
      </c>
      <c r="C59" s="137"/>
      <c r="D59" s="137"/>
      <c r="E59" s="137"/>
      <c r="F59" s="137"/>
      <c r="G59" s="137"/>
      <c r="H59" s="137"/>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row>
    <row r="60" spans="1:42" s="139" customFormat="1" ht="28.5" x14ac:dyDescent="0.2">
      <c r="A60" s="135" t="s">
        <v>387</v>
      </c>
      <c r="B60" s="136" t="s">
        <v>1</v>
      </c>
      <c r="C60" s="137"/>
      <c r="D60" s="137"/>
      <c r="E60" s="137"/>
      <c r="F60" s="137"/>
      <c r="G60" s="137"/>
      <c r="H60" s="137"/>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row>
    <row r="61" spans="1:42" s="139" customFormat="1" ht="28.5" x14ac:dyDescent="0.2">
      <c r="A61" s="135" t="s">
        <v>388</v>
      </c>
      <c r="B61" s="136" t="s">
        <v>2</v>
      </c>
      <c r="C61" s="137"/>
      <c r="D61" s="137"/>
      <c r="E61" s="137"/>
      <c r="F61" s="137"/>
      <c r="G61" s="137"/>
      <c r="H61" s="137"/>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row>
    <row r="62" spans="1:42" s="139" customFormat="1" ht="28.5" x14ac:dyDescent="0.2">
      <c r="A62" s="135" t="s">
        <v>389</v>
      </c>
      <c r="B62" s="136" t="s">
        <v>3</v>
      </c>
      <c r="C62" s="137"/>
      <c r="D62" s="137"/>
      <c r="E62" s="137"/>
      <c r="F62" s="137"/>
      <c r="G62" s="137"/>
      <c r="H62" s="137"/>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row>
    <row r="63" spans="1:42" s="139" customFormat="1" ht="42.75" x14ac:dyDescent="0.2">
      <c r="A63" s="135" t="s">
        <v>390</v>
      </c>
      <c r="B63" s="136" t="s">
        <v>4</v>
      </c>
      <c r="C63" s="137"/>
      <c r="D63" s="137"/>
      <c r="E63" s="137"/>
      <c r="F63" s="137"/>
      <c r="G63" s="137"/>
      <c r="H63" s="137"/>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row>
    <row r="64" spans="1:42" s="139" customFormat="1" ht="42.75" x14ac:dyDescent="0.2">
      <c r="A64" s="135" t="s">
        <v>391</v>
      </c>
      <c r="B64" s="136" t="s">
        <v>5</v>
      </c>
      <c r="C64" s="137"/>
      <c r="D64" s="137"/>
      <c r="E64" s="137"/>
      <c r="F64" s="137"/>
      <c r="G64" s="137"/>
      <c r="H64" s="137"/>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row>
    <row r="65" spans="1:43" s="139" customFormat="1" ht="42.75" x14ac:dyDescent="0.2">
      <c r="A65" s="135" t="s">
        <v>392</v>
      </c>
      <c r="B65" s="136" t="s">
        <v>393</v>
      </c>
      <c r="C65" s="137"/>
      <c r="D65" s="137"/>
      <c r="E65" s="137"/>
      <c r="F65" s="137"/>
      <c r="G65" s="137"/>
      <c r="H65" s="137"/>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row>
    <row r="66" spans="1:43" s="139" customFormat="1" ht="28.5" x14ac:dyDescent="0.2">
      <c r="A66" s="135" t="s">
        <v>394</v>
      </c>
      <c r="B66" s="136" t="s">
        <v>395</v>
      </c>
      <c r="C66" s="137"/>
      <c r="D66" s="137"/>
      <c r="E66" s="137"/>
      <c r="F66" s="137"/>
      <c r="G66" s="137"/>
      <c r="H66" s="137"/>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row>
    <row r="67" spans="1:43" s="150" customFormat="1" ht="85.5" x14ac:dyDescent="0.2">
      <c r="A67" s="135" t="s">
        <v>396</v>
      </c>
      <c r="B67" s="136" t="s">
        <v>397</v>
      </c>
      <c r="C67" s="137"/>
      <c r="D67" s="137"/>
      <c r="E67" s="137"/>
      <c r="F67" s="137"/>
      <c r="G67" s="137"/>
      <c r="H67" s="137"/>
    </row>
    <row r="68" spans="1:43" s="150" customFormat="1" ht="199.5" customHeight="1" x14ac:dyDescent="0.2">
      <c r="A68" s="135" t="s">
        <v>398</v>
      </c>
      <c r="B68" s="136" t="s">
        <v>399</v>
      </c>
      <c r="C68" s="137"/>
      <c r="D68" s="137"/>
      <c r="E68" s="137"/>
      <c r="F68" s="137"/>
      <c r="G68" s="137"/>
      <c r="H68" s="137"/>
    </row>
    <row r="69" spans="1:43" s="139" customFormat="1" ht="85.5" x14ac:dyDescent="0.2">
      <c r="A69" s="135" t="s">
        <v>400</v>
      </c>
      <c r="B69" s="136" t="s">
        <v>401</v>
      </c>
      <c r="C69" s="153"/>
      <c r="D69" s="153"/>
      <c r="E69" s="153"/>
      <c r="F69" s="153"/>
      <c r="G69" s="153"/>
      <c r="H69" s="153"/>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row>
    <row r="70" spans="1:43" s="139" customFormat="1" ht="28.5" x14ac:dyDescent="0.2">
      <c r="A70" s="135" t="s">
        <v>402</v>
      </c>
      <c r="B70" s="136" t="s">
        <v>6</v>
      </c>
      <c r="C70" s="153"/>
      <c r="D70" s="153"/>
      <c r="E70" s="153"/>
      <c r="F70" s="153"/>
      <c r="G70" s="153"/>
      <c r="H70" s="153"/>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row>
    <row r="71" spans="1:43" s="133" customFormat="1" ht="57" customHeight="1" x14ac:dyDescent="0.2">
      <c r="A71" s="154" t="s">
        <v>403</v>
      </c>
      <c r="B71" s="155" t="s">
        <v>173</v>
      </c>
      <c r="C71" s="156"/>
      <c r="D71" s="156"/>
      <c r="E71" s="156"/>
      <c r="F71" s="156"/>
      <c r="G71" s="156"/>
      <c r="H71" s="156"/>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row>
  </sheetData>
  <mergeCells count="1">
    <mergeCell ref="A36:B36"/>
  </mergeCells>
  <pageMargins left="0.70866141732283472" right="0.51181102362204722" top="0.74803149606299213" bottom="0.74803149606299213" header="0.31496062992125984" footer="0.31496062992125984"/>
  <pageSetup paperSize="9" scale="82" fitToHeight="4" orientation="portrait" r:id="rId1"/>
  <headerFooter>
    <oddFooter>&amp;L&amp;8&amp;A&amp;R&amp;8&amp;P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1"/>
  <sheetViews>
    <sheetView view="pageBreakPreview" zoomScale="85" zoomScaleNormal="85" zoomScaleSheetLayoutView="85" workbookViewId="0"/>
  </sheetViews>
  <sheetFormatPr defaultRowHeight="14.25" x14ac:dyDescent="0.2"/>
  <cols>
    <col min="1" max="1" width="7.69921875" style="3" customWidth="1"/>
    <col min="2" max="2" width="55.69921875" style="5" customWidth="1"/>
    <col min="3" max="3" width="16.796875" style="43" customWidth="1"/>
    <col min="4" max="4" width="5.69921875" style="72" customWidth="1"/>
    <col min="5" max="5" width="7.69921875" style="72" customWidth="1"/>
    <col min="6" max="7" width="10.69921875" style="72" customWidth="1"/>
    <col min="8" max="16384" width="8.796875" style="48"/>
  </cols>
  <sheetData>
    <row r="1" spans="1:7" s="57" customFormat="1" x14ac:dyDescent="0.2">
      <c r="A1" s="49" t="s">
        <v>97</v>
      </c>
      <c r="B1" s="55" t="str">
        <f>'Naslovna stran'!C22</f>
        <v>Nepremičnine Celje d.o.o.</v>
      </c>
      <c r="C1" s="56"/>
    </row>
    <row r="2" spans="1:7" s="57" customFormat="1" x14ac:dyDescent="0.2">
      <c r="A2" s="49" t="s">
        <v>174</v>
      </c>
      <c r="B2" s="55" t="str">
        <f>'Naslovna stran'!C25</f>
        <v>Prenova treh kopalnic na naslovu Kraigherjeva 28 v Celju</v>
      </c>
      <c r="C2" s="56"/>
    </row>
    <row r="3" spans="1:7" s="57" customFormat="1" x14ac:dyDescent="0.2">
      <c r="A3" s="49" t="s">
        <v>121</v>
      </c>
      <c r="B3" s="55">
        <f>'Naslovna stran'!C8</f>
        <v>0</v>
      </c>
      <c r="C3" s="56"/>
    </row>
    <row r="4" spans="1:7" s="57" customFormat="1" x14ac:dyDescent="0.2">
      <c r="C4" s="58"/>
    </row>
    <row r="5" spans="1:7" s="64" customFormat="1" ht="10.5" x14ac:dyDescent="0.15">
      <c r="A5" s="59" t="s">
        <v>93</v>
      </c>
      <c r="B5" s="60" t="s">
        <v>145</v>
      </c>
      <c r="C5" s="61" t="s">
        <v>410</v>
      </c>
      <c r="D5" s="62" t="s">
        <v>146</v>
      </c>
      <c r="E5" s="63" t="s">
        <v>94</v>
      </c>
      <c r="F5" s="63" t="s">
        <v>485</v>
      </c>
      <c r="G5" s="63" t="s">
        <v>95</v>
      </c>
    </row>
    <row r="6" spans="1:7" s="55" customFormat="1" x14ac:dyDescent="0.2">
      <c r="C6" s="56"/>
    </row>
    <row r="7" spans="1:7" s="70" customFormat="1" ht="15.75" x14ac:dyDescent="0.25">
      <c r="A7" s="65" t="s">
        <v>109</v>
      </c>
      <c r="B7" s="66" t="s">
        <v>122</v>
      </c>
      <c r="C7" s="67"/>
      <c r="D7" s="68"/>
      <c r="E7" s="68"/>
      <c r="F7" s="69"/>
      <c r="G7" s="69"/>
    </row>
    <row r="8" spans="1:7" x14ac:dyDescent="0.2">
      <c r="B8" s="4"/>
      <c r="C8" s="39"/>
      <c r="D8" s="71"/>
      <c r="E8" s="71"/>
    </row>
    <row r="9" spans="1:7" s="13" customFormat="1" ht="15" x14ac:dyDescent="0.25">
      <c r="A9" s="9" t="s">
        <v>124</v>
      </c>
      <c r="B9" s="10" t="s">
        <v>144</v>
      </c>
      <c r="C9" s="40"/>
      <c r="D9" s="11"/>
      <c r="E9" s="11"/>
      <c r="F9" s="12"/>
      <c r="G9" s="12"/>
    </row>
    <row r="10" spans="1:7" s="54" customFormat="1" x14ac:dyDescent="0.2">
      <c r="A10" s="3"/>
      <c r="B10" s="73"/>
      <c r="C10" s="74"/>
      <c r="D10" s="47"/>
      <c r="E10" s="53"/>
      <c r="F10" s="53"/>
      <c r="G10" s="53"/>
    </row>
    <row r="11" spans="1:7" s="54" customFormat="1" ht="99.75" x14ac:dyDescent="0.2">
      <c r="A11" s="3" t="s">
        <v>61</v>
      </c>
      <c r="B11" s="45" t="s">
        <v>201</v>
      </c>
      <c r="C11" s="41"/>
      <c r="D11" s="47"/>
      <c r="E11" s="53"/>
      <c r="F11" s="53"/>
      <c r="G11" s="53"/>
    </row>
    <row r="12" spans="1:7" s="54" customFormat="1" ht="28.5" x14ac:dyDescent="0.2">
      <c r="A12" s="3" t="s">
        <v>69</v>
      </c>
      <c r="B12" s="45" t="s">
        <v>212</v>
      </c>
      <c r="C12" s="41"/>
      <c r="D12" s="47" t="s">
        <v>68</v>
      </c>
      <c r="E12" s="53">
        <v>10.68</v>
      </c>
      <c r="F12" s="98"/>
      <c r="G12" s="98">
        <f>ROUND(E12*F12,2)</f>
        <v>0</v>
      </c>
    </row>
    <row r="13" spans="1:7" s="54" customFormat="1" ht="171" x14ac:dyDescent="0.2">
      <c r="A13" s="46" t="s">
        <v>62</v>
      </c>
      <c r="B13" s="45" t="s">
        <v>411</v>
      </c>
      <c r="C13" s="41"/>
      <c r="D13" s="47" t="s">
        <v>68</v>
      </c>
      <c r="E13" s="53">
        <v>3.78</v>
      </c>
      <c r="F13" s="98"/>
      <c r="G13" s="98">
        <f>ROUND(E13*F13,2)</f>
        <v>0</v>
      </c>
    </row>
    <row r="14" spans="1:7" s="54" customFormat="1" ht="172.5" x14ac:dyDescent="0.2">
      <c r="A14" s="46" t="s">
        <v>87</v>
      </c>
      <c r="B14" s="45" t="s">
        <v>210</v>
      </c>
      <c r="C14" s="41"/>
      <c r="D14" s="47" t="s">
        <v>67</v>
      </c>
      <c r="E14" s="53">
        <v>15</v>
      </c>
      <c r="F14" s="72"/>
      <c r="G14" s="53">
        <f t="shared" ref="G14:G15" si="0">ROUND(E14*F14,2)</f>
        <v>0</v>
      </c>
    </row>
    <row r="15" spans="1:7" s="54" customFormat="1" ht="200.25" x14ac:dyDescent="0.2">
      <c r="A15" s="46" t="s">
        <v>89</v>
      </c>
      <c r="B15" s="45" t="s">
        <v>457</v>
      </c>
      <c r="C15" s="41"/>
      <c r="D15" s="100" t="s">
        <v>68</v>
      </c>
      <c r="E15" s="98">
        <v>0.63</v>
      </c>
      <c r="F15" s="98"/>
      <c r="G15" s="98">
        <f t="shared" si="0"/>
        <v>0</v>
      </c>
    </row>
    <row r="16" spans="1:7" s="54" customFormat="1" ht="71.25" x14ac:dyDescent="0.2">
      <c r="A16" s="46" t="s">
        <v>17</v>
      </c>
      <c r="B16" s="45" t="s">
        <v>249</v>
      </c>
      <c r="C16" s="41"/>
      <c r="D16" s="47"/>
      <c r="E16" s="53"/>
      <c r="F16" s="53"/>
      <c r="G16" s="53"/>
    </row>
    <row r="17" spans="1:7" s="54" customFormat="1" ht="15.75" x14ac:dyDescent="0.2">
      <c r="A17" s="46" t="s">
        <v>233</v>
      </c>
      <c r="B17" s="45" t="s">
        <v>259</v>
      </c>
      <c r="C17" s="41"/>
      <c r="D17" s="47" t="s">
        <v>68</v>
      </c>
      <c r="E17" s="53">
        <v>11.534800000000001</v>
      </c>
      <c r="F17" s="53"/>
      <c r="G17" s="53">
        <f t="shared" ref="G17" si="1">ROUND(E17*F17,2)</f>
        <v>0</v>
      </c>
    </row>
    <row r="18" spans="1:7" s="54" customFormat="1" ht="15.75" x14ac:dyDescent="0.2">
      <c r="A18" s="46" t="s">
        <v>471</v>
      </c>
      <c r="B18" s="45" t="s">
        <v>472</v>
      </c>
      <c r="C18" s="41"/>
      <c r="D18" s="47" t="s">
        <v>68</v>
      </c>
      <c r="E18" s="53">
        <v>5</v>
      </c>
      <c r="F18" s="53"/>
      <c r="G18" s="53">
        <f t="shared" ref="G18" si="2">ROUND(E18*F18,2)</f>
        <v>0</v>
      </c>
    </row>
    <row r="19" spans="1:7" s="54" customFormat="1" ht="99.75" x14ac:dyDescent="0.2">
      <c r="A19" s="46" t="s">
        <v>18</v>
      </c>
      <c r="B19" s="45" t="s">
        <v>63</v>
      </c>
      <c r="C19" s="41"/>
      <c r="D19" s="47"/>
      <c r="E19" s="53"/>
      <c r="F19" s="53"/>
      <c r="G19" s="53"/>
    </row>
    <row r="20" spans="1:7" s="54" customFormat="1" ht="57" x14ac:dyDescent="0.2">
      <c r="A20" s="46" t="s">
        <v>213</v>
      </c>
      <c r="B20" s="45" t="s">
        <v>260</v>
      </c>
      <c r="C20" s="41"/>
      <c r="D20" s="125" t="s">
        <v>64</v>
      </c>
      <c r="E20" s="72">
        <v>1</v>
      </c>
      <c r="F20" s="97"/>
      <c r="G20" s="98">
        <f t="shared" ref="G20:G24" si="3">ROUND(E20*F20,2)</f>
        <v>0</v>
      </c>
    </row>
    <row r="21" spans="1:7" s="54" customFormat="1" ht="71.25" x14ac:dyDescent="0.2">
      <c r="A21" s="46" t="s">
        <v>300</v>
      </c>
      <c r="B21" s="117" t="s">
        <v>319</v>
      </c>
      <c r="C21" s="41"/>
      <c r="D21" s="100" t="s">
        <v>64</v>
      </c>
      <c r="E21" s="97">
        <v>1</v>
      </c>
      <c r="F21" s="98"/>
      <c r="G21" s="98">
        <f t="shared" si="3"/>
        <v>0</v>
      </c>
    </row>
    <row r="22" spans="1:7" ht="42.75" x14ac:dyDescent="0.2">
      <c r="A22" s="46" t="s">
        <v>301</v>
      </c>
      <c r="B22" s="45" t="s">
        <v>214</v>
      </c>
      <c r="C22" s="41"/>
      <c r="D22" s="47" t="s">
        <v>67</v>
      </c>
      <c r="E22" s="53">
        <v>0.7</v>
      </c>
      <c r="F22" s="98"/>
      <c r="G22" s="53">
        <f t="shared" si="3"/>
        <v>0</v>
      </c>
    </row>
    <row r="23" spans="1:7" s="99" customFormat="1" ht="42.75" x14ac:dyDescent="0.2">
      <c r="A23" s="46" t="s">
        <v>302</v>
      </c>
      <c r="B23" s="105" t="s">
        <v>189</v>
      </c>
      <c r="C23" s="41"/>
      <c r="D23" s="47" t="s">
        <v>64</v>
      </c>
      <c r="E23" s="72">
        <v>1</v>
      </c>
      <c r="F23" s="97"/>
      <c r="G23" s="98">
        <f t="shared" si="3"/>
        <v>0</v>
      </c>
    </row>
    <row r="24" spans="1:7" ht="28.5" x14ac:dyDescent="0.2">
      <c r="A24" s="46" t="s">
        <v>303</v>
      </c>
      <c r="B24" s="45" t="s">
        <v>19</v>
      </c>
      <c r="C24" s="41"/>
      <c r="D24" s="47" t="s">
        <v>64</v>
      </c>
      <c r="E24" s="72">
        <v>1</v>
      </c>
      <c r="G24" s="53">
        <f t="shared" si="3"/>
        <v>0</v>
      </c>
    </row>
    <row r="25" spans="1:7" ht="42.75" x14ac:dyDescent="0.2">
      <c r="A25" s="46" t="s">
        <v>304</v>
      </c>
      <c r="B25" s="116" t="s">
        <v>492</v>
      </c>
      <c r="C25" s="14"/>
      <c r="D25" s="47" t="s">
        <v>67</v>
      </c>
      <c r="E25" s="97">
        <v>3</v>
      </c>
      <c r="F25" s="98"/>
      <c r="G25" s="98">
        <f>ROUND(E25*F25,2)</f>
        <v>0</v>
      </c>
    </row>
    <row r="26" spans="1:7" s="13" customFormat="1" ht="15.75" thickBot="1" x14ac:dyDescent="0.3">
      <c r="A26" s="6"/>
      <c r="B26" s="7" t="s">
        <v>147</v>
      </c>
      <c r="C26" s="42"/>
      <c r="D26" s="8"/>
      <c r="E26" s="8"/>
      <c r="F26" s="75"/>
      <c r="G26" s="75">
        <f>SUM(G10:G25)</f>
        <v>0</v>
      </c>
    </row>
    <row r="27" spans="1:7" ht="15" thickTop="1" x14ac:dyDescent="0.2"/>
    <row r="29" spans="1:7" s="13" customFormat="1" ht="15" x14ac:dyDescent="0.25">
      <c r="A29" s="9" t="s">
        <v>20</v>
      </c>
      <c r="B29" s="10" t="s">
        <v>21</v>
      </c>
      <c r="C29" s="40"/>
      <c r="D29" s="11"/>
      <c r="E29" s="11"/>
      <c r="F29" s="12"/>
      <c r="G29" s="12"/>
    </row>
    <row r="30" spans="1:7" x14ac:dyDescent="0.2">
      <c r="B30" s="14"/>
      <c r="C30" s="41"/>
      <c r="D30" s="47"/>
      <c r="G30" s="53"/>
    </row>
    <row r="31" spans="1:7" ht="128.25" x14ac:dyDescent="0.2">
      <c r="A31" s="46" t="s">
        <v>75</v>
      </c>
      <c r="B31" s="45" t="s">
        <v>202</v>
      </c>
      <c r="C31" s="41"/>
      <c r="D31" s="47"/>
      <c r="G31" s="53"/>
    </row>
    <row r="32" spans="1:7" ht="28.5" x14ac:dyDescent="0.2">
      <c r="A32" s="46" t="s">
        <v>203</v>
      </c>
      <c r="B32" s="45" t="s">
        <v>204</v>
      </c>
      <c r="C32" s="41"/>
      <c r="D32" s="47" t="s">
        <v>67</v>
      </c>
      <c r="E32" s="72">
        <v>15</v>
      </c>
      <c r="G32" s="53">
        <f t="shared" ref="G32:G38" si="4">ROUND(E32*F32,2)</f>
        <v>0</v>
      </c>
    </row>
    <row r="33" spans="1:7" ht="15.75" x14ac:dyDescent="0.2">
      <c r="A33" s="46" t="s">
        <v>205</v>
      </c>
      <c r="B33" s="45" t="s">
        <v>215</v>
      </c>
      <c r="C33" s="41"/>
      <c r="D33" s="47" t="s">
        <v>68</v>
      </c>
      <c r="E33" s="72">
        <v>10.68</v>
      </c>
      <c r="G33" s="53">
        <f t="shared" si="4"/>
        <v>0</v>
      </c>
    </row>
    <row r="34" spans="1:7" ht="78.75" customHeight="1" x14ac:dyDescent="0.2">
      <c r="A34" s="46" t="s">
        <v>205</v>
      </c>
      <c r="B34" s="45" t="s">
        <v>207</v>
      </c>
      <c r="C34" s="41"/>
      <c r="D34" s="47" t="s">
        <v>67</v>
      </c>
      <c r="E34" s="72">
        <v>21.91</v>
      </c>
      <c r="G34" s="53">
        <f t="shared" si="4"/>
        <v>0</v>
      </c>
    </row>
    <row r="35" spans="1:7" ht="99.75" x14ac:dyDescent="0.2">
      <c r="A35" s="3" t="s">
        <v>76</v>
      </c>
      <c r="B35" s="14" t="s">
        <v>460</v>
      </c>
      <c r="C35" s="41" t="s">
        <v>459</v>
      </c>
      <c r="D35" s="47" t="s">
        <v>68</v>
      </c>
      <c r="E35" s="72">
        <v>0.25</v>
      </c>
      <c r="G35" s="53">
        <f t="shared" ref="G35" si="5">ROUND(E35*F35,2)</f>
        <v>0</v>
      </c>
    </row>
    <row r="36" spans="1:7" ht="114" x14ac:dyDescent="0.2">
      <c r="A36" s="46" t="s">
        <v>77</v>
      </c>
      <c r="B36" s="45" t="s">
        <v>308</v>
      </c>
      <c r="C36" s="41"/>
      <c r="D36" s="47" t="s">
        <v>67</v>
      </c>
      <c r="E36" s="72">
        <v>1.2</v>
      </c>
      <c r="G36" s="53">
        <f t="shared" si="4"/>
        <v>0</v>
      </c>
    </row>
    <row r="37" spans="1:7" ht="99.75" x14ac:dyDescent="0.2">
      <c r="A37" s="46" t="s">
        <v>180</v>
      </c>
      <c r="B37" s="105" t="s">
        <v>310</v>
      </c>
      <c r="C37" s="41"/>
      <c r="D37" s="100" t="s">
        <v>67</v>
      </c>
      <c r="E37" s="97">
        <v>5.0999999999999996</v>
      </c>
      <c r="F37" s="97"/>
      <c r="G37" s="98">
        <f>ROUND(E37*F37,2)</f>
        <v>0</v>
      </c>
    </row>
    <row r="38" spans="1:7" ht="99.75" x14ac:dyDescent="0.2">
      <c r="A38" s="46" t="s">
        <v>12</v>
      </c>
      <c r="B38" s="45" t="s">
        <v>458</v>
      </c>
      <c r="C38" s="41"/>
      <c r="D38" s="100" t="s">
        <v>64</v>
      </c>
      <c r="E38" s="97">
        <v>1</v>
      </c>
      <c r="F38" s="97"/>
      <c r="G38" s="98">
        <f t="shared" si="4"/>
        <v>0</v>
      </c>
    </row>
    <row r="39" spans="1:7" s="13" customFormat="1" ht="15.75" thickBot="1" x14ac:dyDescent="0.3">
      <c r="A39" s="6"/>
      <c r="B39" s="7" t="s">
        <v>22</v>
      </c>
      <c r="C39" s="42"/>
      <c r="D39" s="8"/>
      <c r="E39" s="8"/>
      <c r="F39" s="75"/>
      <c r="G39" s="75">
        <f>SUM(G30:G38)</f>
        <v>0</v>
      </c>
    </row>
    <row r="40" spans="1:7" ht="15" thickTop="1" x14ac:dyDescent="0.2">
      <c r="C40" s="72"/>
      <c r="G40" s="48"/>
    </row>
    <row r="42" spans="1:7" ht="15" x14ac:dyDescent="0.25">
      <c r="A42" s="9" t="s">
        <v>23</v>
      </c>
      <c r="B42" s="10" t="s">
        <v>24</v>
      </c>
      <c r="C42" s="11"/>
      <c r="D42" s="11"/>
      <c r="E42" s="12"/>
      <c r="F42" s="12"/>
      <c r="G42" s="13"/>
    </row>
    <row r="43" spans="1:7" x14ac:dyDescent="0.2">
      <c r="B43" s="14"/>
      <c r="C43" s="47"/>
      <c r="F43" s="53"/>
      <c r="G43" s="48"/>
    </row>
    <row r="44" spans="1:7" ht="219" customHeight="1" x14ac:dyDescent="0.2">
      <c r="A44" s="3" t="s">
        <v>74</v>
      </c>
      <c r="B44" s="45" t="s">
        <v>184</v>
      </c>
      <c r="C44" s="41" t="s">
        <v>413</v>
      </c>
      <c r="D44" s="47" t="s">
        <v>68</v>
      </c>
      <c r="E44" s="72">
        <v>3.78</v>
      </c>
      <c r="G44" s="53">
        <f>ROUND(E44*F44,2)</f>
        <v>0</v>
      </c>
    </row>
    <row r="45" spans="1:7" ht="15" thickBot="1" x14ac:dyDescent="0.25">
      <c r="A45" s="6"/>
      <c r="B45" s="7" t="s">
        <v>27</v>
      </c>
      <c r="C45" s="42"/>
      <c r="D45" s="8"/>
      <c r="E45" s="8"/>
      <c r="F45" s="75"/>
      <c r="G45" s="75">
        <f>SUM(G43:G44)</f>
        <v>0</v>
      </c>
    </row>
    <row r="46" spans="1:7" ht="15" thickTop="1" x14ac:dyDescent="0.2">
      <c r="C46" s="72"/>
      <c r="G46" s="48"/>
    </row>
    <row r="47" spans="1:7" x14ac:dyDescent="0.2">
      <c r="C47" s="76"/>
      <c r="D47" s="76"/>
    </row>
    <row r="48" spans="1:7" ht="15" x14ac:dyDescent="0.25">
      <c r="A48" s="9" t="s">
        <v>25</v>
      </c>
      <c r="B48" s="10" t="s">
        <v>26</v>
      </c>
      <c r="C48" s="76"/>
      <c r="D48" s="76"/>
      <c r="E48" s="12"/>
      <c r="F48" s="12"/>
      <c r="G48" s="13"/>
    </row>
    <row r="49" spans="1:7" x14ac:dyDescent="0.2">
      <c r="B49" s="14"/>
      <c r="C49" s="76"/>
      <c r="D49" s="76"/>
      <c r="F49" s="53"/>
      <c r="G49" s="48"/>
    </row>
    <row r="50" spans="1:7" ht="160.5" customHeight="1" x14ac:dyDescent="0.2">
      <c r="A50" s="46" t="s">
        <v>73</v>
      </c>
      <c r="B50" s="14" t="s">
        <v>28</v>
      </c>
      <c r="C50" s="41" t="s">
        <v>414</v>
      </c>
      <c r="D50" s="47"/>
      <c r="E50" s="53"/>
      <c r="F50" s="53"/>
      <c r="G50" s="53"/>
    </row>
    <row r="51" spans="1:7" ht="15.75" x14ac:dyDescent="0.2">
      <c r="A51" s="46" t="s">
        <v>29</v>
      </c>
      <c r="B51" s="14" t="s">
        <v>30</v>
      </c>
      <c r="C51" s="41"/>
      <c r="D51" s="47" t="s">
        <v>96</v>
      </c>
      <c r="E51" s="53">
        <v>3.78</v>
      </c>
      <c r="F51" s="53"/>
      <c r="G51" s="53">
        <f>ROUND(E51*F51,2)</f>
        <v>0</v>
      </c>
    </row>
    <row r="52" spans="1:7" ht="28.5" x14ac:dyDescent="0.2">
      <c r="A52" s="46" t="s">
        <v>31</v>
      </c>
      <c r="B52" s="45" t="s">
        <v>320</v>
      </c>
      <c r="C52" s="41"/>
      <c r="D52" s="77" t="s">
        <v>67</v>
      </c>
      <c r="E52" s="53">
        <v>9.92</v>
      </c>
      <c r="F52" s="53"/>
      <c r="G52" s="53">
        <f>ROUND(E52*F52,2)</f>
        <v>0</v>
      </c>
    </row>
    <row r="53" spans="1:7" ht="15.75" x14ac:dyDescent="0.2">
      <c r="A53" s="46" t="s">
        <v>32</v>
      </c>
      <c r="B53" s="45" t="s">
        <v>461</v>
      </c>
      <c r="C53" s="41"/>
      <c r="D53" s="47" t="s">
        <v>96</v>
      </c>
      <c r="E53" s="53">
        <v>3.2</v>
      </c>
      <c r="F53" s="53"/>
      <c r="G53" s="53">
        <f>ROUND(E53*F53,2)</f>
        <v>0</v>
      </c>
    </row>
    <row r="54" spans="1:7" x14ac:dyDescent="0.2">
      <c r="A54" s="46" t="s">
        <v>56</v>
      </c>
      <c r="B54" s="14" t="s">
        <v>216</v>
      </c>
      <c r="C54" s="41"/>
      <c r="D54" s="47" t="s">
        <v>66</v>
      </c>
      <c r="E54" s="53">
        <v>2</v>
      </c>
      <c r="F54" s="53"/>
      <c r="G54" s="53">
        <f>ROUND(E54*F54,2)</f>
        <v>0</v>
      </c>
    </row>
    <row r="55" spans="1:7" x14ac:dyDescent="0.2">
      <c r="A55" s="46" t="s">
        <v>250</v>
      </c>
      <c r="B55" s="14" t="s">
        <v>251</v>
      </c>
      <c r="C55" s="41"/>
      <c r="D55" s="47" t="s">
        <v>66</v>
      </c>
      <c r="E55" s="53">
        <v>2</v>
      </c>
      <c r="F55" s="53"/>
      <c r="G55" s="53">
        <f>ROUND(E55*F55,2)</f>
        <v>0</v>
      </c>
    </row>
    <row r="56" spans="1:7" ht="15" thickBot="1" x14ac:dyDescent="0.25">
      <c r="A56" s="6"/>
      <c r="B56" s="7" t="s">
        <v>55</v>
      </c>
      <c r="C56" s="42"/>
      <c r="D56" s="8"/>
      <c r="E56" s="8"/>
      <c r="F56" s="75"/>
      <c r="G56" s="75">
        <f>SUM(G50:G55)</f>
        <v>0</v>
      </c>
    </row>
    <row r="57" spans="1:7" ht="15" thickTop="1" x14ac:dyDescent="0.2"/>
    <row r="59" spans="1:7" s="70" customFormat="1" ht="15.75" x14ac:dyDescent="0.25">
      <c r="A59" s="65" t="s">
        <v>110</v>
      </c>
      <c r="B59" s="66" t="s">
        <v>125</v>
      </c>
      <c r="C59" s="67"/>
      <c r="D59" s="68"/>
      <c r="E59" s="68"/>
      <c r="F59" s="69"/>
      <c r="G59" s="69"/>
    </row>
    <row r="60" spans="1:7" x14ac:dyDescent="0.2">
      <c r="B60" s="4"/>
      <c r="C60" s="39"/>
      <c r="D60" s="71"/>
      <c r="E60" s="71"/>
    </row>
    <row r="61" spans="1:7" s="13" customFormat="1" ht="15" x14ac:dyDescent="0.25">
      <c r="A61" s="9" t="s">
        <v>127</v>
      </c>
      <c r="B61" s="10" t="s">
        <v>148</v>
      </c>
      <c r="C61" s="40"/>
      <c r="D61" s="11"/>
      <c r="E61" s="11"/>
      <c r="F61" s="12"/>
      <c r="G61" s="12"/>
    </row>
    <row r="62" spans="1:7" x14ac:dyDescent="0.2">
      <c r="B62" s="14"/>
      <c r="C62" s="41"/>
      <c r="D62" s="47"/>
      <c r="G62" s="53"/>
    </row>
    <row r="63" spans="1:7" ht="228" x14ac:dyDescent="0.2">
      <c r="A63" s="46" t="s">
        <v>61</v>
      </c>
      <c r="B63" s="14" t="s">
        <v>465</v>
      </c>
      <c r="C63" s="41" t="s">
        <v>462</v>
      </c>
      <c r="D63" s="47" t="s">
        <v>96</v>
      </c>
      <c r="E63" s="53">
        <v>3.78</v>
      </c>
      <c r="F63" s="53"/>
      <c r="G63" s="53">
        <f>ROUND(E63*F63,2)</f>
        <v>0</v>
      </c>
    </row>
    <row r="64" spans="1:7" ht="221.25" customHeight="1" x14ac:dyDescent="0.2">
      <c r="A64" s="46" t="s">
        <v>62</v>
      </c>
      <c r="B64" s="14" t="s">
        <v>464</v>
      </c>
      <c r="C64" s="41" t="s">
        <v>463</v>
      </c>
      <c r="D64" s="47" t="s">
        <v>96</v>
      </c>
      <c r="E64" s="53">
        <v>12</v>
      </c>
      <c r="F64" s="53"/>
      <c r="G64" s="53">
        <f>ROUND(E64*F64,2)</f>
        <v>0</v>
      </c>
    </row>
    <row r="65" spans="1:7" s="99" customFormat="1" ht="99.75" x14ac:dyDescent="0.2">
      <c r="A65" s="106" t="s">
        <v>87</v>
      </c>
      <c r="B65" s="45" t="s">
        <v>187</v>
      </c>
      <c r="C65" s="41"/>
      <c r="D65" s="96"/>
      <c r="E65" s="98"/>
      <c r="F65" s="98"/>
      <c r="G65" s="98"/>
    </row>
    <row r="66" spans="1:7" s="99" customFormat="1" ht="15.75" x14ac:dyDescent="0.2">
      <c r="A66" s="106" t="s">
        <v>235</v>
      </c>
      <c r="B66" s="45" t="s">
        <v>188</v>
      </c>
      <c r="C66" s="41"/>
      <c r="D66" s="96" t="s">
        <v>67</v>
      </c>
      <c r="E66" s="97">
        <v>0.9</v>
      </c>
      <c r="F66" s="97"/>
      <c r="G66" s="98">
        <f>ROUND(E66*F66,2)</f>
        <v>0</v>
      </c>
    </row>
    <row r="67" spans="1:7" ht="57" x14ac:dyDescent="0.2">
      <c r="A67" s="46" t="s">
        <v>89</v>
      </c>
      <c r="B67" s="45" t="s">
        <v>469</v>
      </c>
      <c r="C67" s="41"/>
      <c r="D67" s="47" t="s">
        <v>64</v>
      </c>
      <c r="E67" s="53">
        <v>1</v>
      </c>
      <c r="F67" s="53"/>
      <c r="G67" s="53">
        <f t="shared" ref="G67" si="6">ROUND(E67*F67,2)</f>
        <v>0</v>
      </c>
    </row>
    <row r="68" spans="1:7" s="13" customFormat="1" ht="15.75" thickBot="1" x14ac:dyDescent="0.3">
      <c r="A68" s="6"/>
      <c r="B68" s="7" t="s">
        <v>149</v>
      </c>
      <c r="C68" s="42"/>
      <c r="D68" s="8"/>
      <c r="E68" s="8"/>
      <c r="F68" s="75"/>
      <c r="G68" s="75">
        <f>SUM(G62:G67)</f>
        <v>0</v>
      </c>
    </row>
    <row r="69" spans="1:7" ht="15" thickTop="1" x14ac:dyDescent="0.2"/>
    <row r="71" spans="1:7" x14ac:dyDescent="0.2">
      <c r="A71" s="9" t="s">
        <v>128</v>
      </c>
      <c r="B71" s="10" t="s">
        <v>488</v>
      </c>
      <c r="C71" s="10"/>
      <c r="D71" s="11"/>
      <c r="E71" s="11"/>
      <c r="F71" s="12"/>
      <c r="G71" s="12"/>
    </row>
    <row r="72" spans="1:7" x14ac:dyDescent="0.2">
      <c r="C72" s="5"/>
      <c r="D72" s="97"/>
      <c r="E72" s="97"/>
      <c r="F72" s="97"/>
      <c r="G72" s="97"/>
    </row>
    <row r="73" spans="1:7" x14ac:dyDescent="0.2">
      <c r="A73" s="46"/>
      <c r="B73" s="160" t="s">
        <v>489</v>
      </c>
      <c r="C73" s="160"/>
      <c r="D73" s="100"/>
      <c r="E73" s="97"/>
      <c r="F73" s="97"/>
      <c r="G73" s="98"/>
    </row>
    <row r="74" spans="1:7" ht="171" x14ac:dyDescent="0.2">
      <c r="A74" s="46" t="s">
        <v>75</v>
      </c>
      <c r="B74" s="45" t="s">
        <v>493</v>
      </c>
      <c r="C74" s="41"/>
      <c r="D74" s="100" t="s">
        <v>96</v>
      </c>
      <c r="E74" s="97">
        <v>1</v>
      </c>
      <c r="F74" s="97"/>
      <c r="G74" s="98">
        <f>ROUND(E74*F74,2)</f>
        <v>0</v>
      </c>
    </row>
    <row r="75" spans="1:7" ht="99.75" x14ac:dyDescent="0.2">
      <c r="A75" s="46" t="s">
        <v>76</v>
      </c>
      <c r="B75" s="45" t="s">
        <v>491</v>
      </c>
      <c r="C75" s="45"/>
      <c r="D75" s="100" t="s">
        <v>67</v>
      </c>
      <c r="E75" s="97">
        <v>3</v>
      </c>
      <c r="F75" s="97"/>
      <c r="G75" s="98">
        <f>ROUND(E75*F75,2)</f>
        <v>0</v>
      </c>
    </row>
    <row r="76" spans="1:7" ht="15" thickBot="1" x14ac:dyDescent="0.25">
      <c r="A76" s="6"/>
      <c r="B76" s="7" t="s">
        <v>490</v>
      </c>
      <c r="C76" s="7"/>
      <c r="D76" s="8"/>
      <c r="E76" s="8"/>
      <c r="F76" s="101"/>
      <c r="G76" s="101">
        <f>SUM(G72:G75)</f>
        <v>0</v>
      </c>
    </row>
    <row r="77" spans="1:7" ht="15" thickTop="1" x14ac:dyDescent="0.2"/>
    <row r="79" spans="1:7" x14ac:dyDescent="0.2">
      <c r="A79" s="9" t="s">
        <v>129</v>
      </c>
      <c r="B79" s="10" t="s">
        <v>494</v>
      </c>
      <c r="C79" s="10"/>
      <c r="D79" s="11"/>
      <c r="E79" s="11"/>
      <c r="F79" s="12"/>
      <c r="G79" s="12"/>
    </row>
    <row r="80" spans="1:7" x14ac:dyDescent="0.2">
      <c r="B80" s="14"/>
      <c r="C80" s="14"/>
      <c r="D80" s="100"/>
      <c r="E80" s="97"/>
      <c r="F80" s="97"/>
      <c r="G80" s="98"/>
    </row>
    <row r="81" spans="1:7" ht="99.75" x14ac:dyDescent="0.2">
      <c r="A81" s="46" t="s">
        <v>74</v>
      </c>
      <c r="B81" s="45" t="s">
        <v>496</v>
      </c>
      <c r="C81" s="41"/>
      <c r="D81" s="96" t="s">
        <v>67</v>
      </c>
      <c r="E81" s="97">
        <v>2.2000000000000002</v>
      </c>
      <c r="F81" s="97"/>
      <c r="G81" s="98">
        <f t="shared" ref="G81" si="7">ROUND(E81*F81,2)</f>
        <v>0</v>
      </c>
    </row>
    <row r="82" spans="1:7" ht="15" thickBot="1" x14ac:dyDescent="0.25">
      <c r="A82" s="6"/>
      <c r="B82" s="7" t="s">
        <v>495</v>
      </c>
      <c r="C82" s="7"/>
      <c r="D82" s="8"/>
      <c r="E82" s="8"/>
      <c r="F82" s="101"/>
      <c r="G82" s="101">
        <f>SUM(G80:G81)</f>
        <v>0</v>
      </c>
    </row>
    <row r="83" spans="1:7" ht="15" thickTop="1" x14ac:dyDescent="0.2">
      <c r="A83" s="51"/>
      <c r="B83" s="10"/>
      <c r="C83" s="10"/>
      <c r="D83" s="52"/>
      <c r="E83" s="52"/>
      <c r="F83" s="113"/>
      <c r="G83" s="113"/>
    </row>
    <row r="84" spans="1:7" x14ac:dyDescent="0.2">
      <c r="A84" s="51"/>
      <c r="B84" s="10"/>
      <c r="C84" s="10"/>
      <c r="D84" s="52"/>
      <c r="E84" s="52"/>
      <c r="F84" s="113"/>
      <c r="G84" s="113"/>
    </row>
    <row r="85" spans="1:7" x14ac:dyDescent="0.2">
      <c r="A85" s="9" t="s">
        <v>130</v>
      </c>
      <c r="B85" s="10" t="s">
        <v>13</v>
      </c>
    </row>
    <row r="87" spans="1:7" s="99" customFormat="1" ht="114" x14ac:dyDescent="0.2">
      <c r="A87" s="46" t="s">
        <v>73</v>
      </c>
      <c r="B87" s="45" t="s">
        <v>470</v>
      </c>
      <c r="C87" s="41"/>
      <c r="D87" s="47"/>
      <c r="E87" s="72"/>
      <c r="F87" s="72"/>
      <c r="G87" s="53"/>
    </row>
    <row r="88" spans="1:7" s="99" customFormat="1" ht="242.25" x14ac:dyDescent="0.2">
      <c r="A88" s="46"/>
      <c r="B88" s="45" t="s">
        <v>418</v>
      </c>
      <c r="C88" s="41"/>
      <c r="D88" s="100" t="s">
        <v>64</v>
      </c>
      <c r="E88" s="97">
        <v>1</v>
      </c>
      <c r="F88" s="97"/>
      <c r="G88" s="98">
        <f>ROUND(E88*F88,2)</f>
        <v>0</v>
      </c>
    </row>
    <row r="89" spans="1:7" s="13" customFormat="1" ht="15.75" thickBot="1" x14ac:dyDescent="0.3">
      <c r="A89" s="6"/>
      <c r="B89" s="7" t="s">
        <v>14</v>
      </c>
      <c r="C89" s="42"/>
      <c r="D89" s="8"/>
      <c r="E89" s="8"/>
      <c r="F89" s="75"/>
      <c r="G89" s="75">
        <f>SUM(G87:G88)</f>
        <v>0</v>
      </c>
    </row>
    <row r="90" spans="1:7" ht="15" thickTop="1" x14ac:dyDescent="0.2"/>
    <row r="92" spans="1:7" s="13" customFormat="1" ht="15" x14ac:dyDescent="0.25">
      <c r="A92" s="9" t="s">
        <v>239</v>
      </c>
      <c r="B92" s="10" t="s">
        <v>150</v>
      </c>
      <c r="C92" s="40"/>
      <c r="D92" s="11"/>
      <c r="E92" s="11"/>
      <c r="F92" s="12"/>
      <c r="G92" s="12"/>
    </row>
    <row r="93" spans="1:7" x14ac:dyDescent="0.2">
      <c r="B93" s="14"/>
      <c r="C93" s="41"/>
      <c r="D93" s="47"/>
      <c r="G93" s="53"/>
    </row>
    <row r="94" spans="1:7" x14ac:dyDescent="0.2">
      <c r="B94" s="15" t="s">
        <v>178</v>
      </c>
      <c r="C94" s="44"/>
      <c r="G94" s="53"/>
    </row>
    <row r="95" spans="1:7" ht="128.25" x14ac:dyDescent="0.2">
      <c r="A95" s="46" t="s">
        <v>82</v>
      </c>
      <c r="B95" s="45" t="s">
        <v>217</v>
      </c>
      <c r="C95" s="41"/>
      <c r="D95" s="47"/>
      <c r="G95" s="53"/>
    </row>
    <row r="96" spans="1:7" ht="15.75" x14ac:dyDescent="0.2">
      <c r="A96" s="46" t="s">
        <v>497</v>
      </c>
      <c r="B96" s="45" t="s">
        <v>218</v>
      </c>
      <c r="C96" s="41"/>
      <c r="D96" s="47" t="s">
        <v>68</v>
      </c>
      <c r="E96" s="53">
        <v>5.5259999999999989</v>
      </c>
      <c r="F96" s="53"/>
      <c r="G96" s="53">
        <f>ROUND(E96*F96,2)</f>
        <v>0</v>
      </c>
    </row>
    <row r="97" spans="1:7" ht="15.75" x14ac:dyDescent="0.2">
      <c r="A97" s="46" t="s">
        <v>498</v>
      </c>
      <c r="B97" s="45" t="s">
        <v>219</v>
      </c>
      <c r="C97" s="41"/>
      <c r="D97" s="47" t="s">
        <v>68</v>
      </c>
      <c r="E97" s="53">
        <v>3.78</v>
      </c>
      <c r="F97" s="53"/>
      <c r="G97" s="53">
        <f>ROUND(E97*F97,2)</f>
        <v>0</v>
      </c>
    </row>
    <row r="98" spans="1:7" ht="15.75" x14ac:dyDescent="0.2">
      <c r="A98" s="46" t="s">
        <v>499</v>
      </c>
      <c r="B98" s="45" t="s">
        <v>220</v>
      </c>
      <c r="C98" s="41"/>
      <c r="D98" s="47" t="s">
        <v>68</v>
      </c>
      <c r="E98" s="53">
        <v>5</v>
      </c>
      <c r="F98" s="53"/>
      <c r="G98" s="53">
        <f>ROUND(E98*F98,2)</f>
        <v>0</v>
      </c>
    </row>
    <row r="99" spans="1:7" ht="57" x14ac:dyDescent="0.2">
      <c r="A99" s="46" t="s">
        <v>186</v>
      </c>
      <c r="B99" s="45" t="s">
        <v>221</v>
      </c>
      <c r="C99" s="41"/>
      <c r="D99" s="47"/>
      <c r="G99" s="53"/>
    </row>
    <row r="100" spans="1:7" ht="71.25" x14ac:dyDescent="0.2">
      <c r="A100" s="46" t="s">
        <v>500</v>
      </c>
      <c r="B100" s="45" t="s">
        <v>223</v>
      </c>
      <c r="C100" s="41" t="s">
        <v>451</v>
      </c>
      <c r="D100" s="47"/>
      <c r="E100" s="53">
        <v>5.5259999999999989</v>
      </c>
      <c r="F100" s="53"/>
      <c r="G100" s="53">
        <f t="shared" ref="G100:G103" si="8">ROUND(E100*F100,2)</f>
        <v>0</v>
      </c>
    </row>
    <row r="101" spans="1:7" ht="185.25" x14ac:dyDescent="0.2">
      <c r="A101" s="46" t="s">
        <v>501</v>
      </c>
      <c r="B101" s="45" t="s">
        <v>254</v>
      </c>
      <c r="C101" s="41" t="s">
        <v>452</v>
      </c>
      <c r="D101" s="47" t="s">
        <v>68</v>
      </c>
      <c r="E101" s="53">
        <v>5</v>
      </c>
      <c r="F101" s="53"/>
      <c r="G101" s="53">
        <f t="shared" si="8"/>
        <v>0</v>
      </c>
    </row>
    <row r="102" spans="1:7" ht="49.5" customHeight="1" x14ac:dyDescent="0.2">
      <c r="A102" s="46" t="s">
        <v>502</v>
      </c>
      <c r="B102" s="45" t="s">
        <v>225</v>
      </c>
      <c r="C102" s="41" t="s">
        <v>452</v>
      </c>
      <c r="D102" s="47" t="s">
        <v>68</v>
      </c>
      <c r="E102" s="53">
        <v>3.78</v>
      </c>
      <c r="F102" s="53"/>
      <c r="G102" s="53">
        <f t="shared" si="8"/>
        <v>0</v>
      </c>
    </row>
    <row r="103" spans="1:7" ht="42.75" x14ac:dyDescent="0.2">
      <c r="A103" s="46" t="s">
        <v>503</v>
      </c>
      <c r="B103" s="45" t="s">
        <v>244</v>
      </c>
      <c r="C103" s="41"/>
      <c r="D103" s="47" t="s">
        <v>68</v>
      </c>
      <c r="E103" s="53">
        <v>5</v>
      </c>
      <c r="F103" s="53"/>
      <c r="G103" s="53">
        <f t="shared" si="8"/>
        <v>0</v>
      </c>
    </row>
    <row r="104" spans="1:7" x14ac:dyDescent="0.2">
      <c r="A104" s="46"/>
      <c r="B104" s="15" t="s">
        <v>15</v>
      </c>
      <c r="C104" s="41"/>
      <c r="D104" s="47"/>
      <c r="G104" s="53"/>
    </row>
    <row r="105" spans="1:7" ht="128.25" x14ac:dyDescent="0.2">
      <c r="A105" s="46" t="s">
        <v>240</v>
      </c>
      <c r="B105" s="14" t="s">
        <v>227</v>
      </c>
      <c r="C105" s="41"/>
      <c r="D105" s="77" t="s">
        <v>67</v>
      </c>
      <c r="E105" s="72">
        <v>8</v>
      </c>
      <c r="G105" s="53">
        <f>ROUND(E105*F105,2)</f>
        <v>0</v>
      </c>
    </row>
    <row r="106" spans="1:7" s="13" customFormat="1" ht="15.75" thickBot="1" x14ac:dyDescent="0.3">
      <c r="A106" s="6"/>
      <c r="B106" s="7" t="s">
        <v>151</v>
      </c>
      <c r="C106" s="42"/>
      <c r="D106" s="8"/>
      <c r="E106" s="8"/>
      <c r="F106" s="75"/>
      <c r="G106" s="75">
        <f>SUM(G94:G105)</f>
        <v>0</v>
      </c>
    </row>
    <row r="107" spans="1:7" ht="15" thickTop="1" x14ac:dyDescent="0.2"/>
    <row r="109" spans="1:7" s="13" customFormat="1" ht="15" x14ac:dyDescent="0.25">
      <c r="A109" s="9" t="s">
        <v>504</v>
      </c>
      <c r="B109" s="10" t="s">
        <v>85</v>
      </c>
      <c r="C109" s="40"/>
      <c r="D109" s="11"/>
      <c r="E109" s="11"/>
      <c r="F109" s="12"/>
      <c r="G109" s="12"/>
    </row>
    <row r="111" spans="1:7" ht="57" x14ac:dyDescent="0.2">
      <c r="A111" s="3" t="s">
        <v>505</v>
      </c>
      <c r="B111" s="116" t="s">
        <v>228</v>
      </c>
      <c r="C111" s="115"/>
      <c r="D111" s="47" t="s">
        <v>64</v>
      </c>
      <c r="E111" s="72">
        <v>1</v>
      </c>
      <c r="G111" s="53">
        <f t="shared" ref="G111:G113" si="9">ROUND(E111*F111,2)</f>
        <v>0</v>
      </c>
    </row>
    <row r="112" spans="1:7" ht="85.5" x14ac:dyDescent="0.2">
      <c r="A112" s="46" t="s">
        <v>506</v>
      </c>
      <c r="B112" s="116" t="s">
        <v>473</v>
      </c>
      <c r="C112" s="41"/>
      <c r="D112" s="47" t="s">
        <v>64</v>
      </c>
      <c r="E112" s="72">
        <v>1</v>
      </c>
      <c r="G112" s="53">
        <f t="shared" si="9"/>
        <v>0</v>
      </c>
    </row>
    <row r="113" spans="1:7" ht="71.25" x14ac:dyDescent="0.2">
      <c r="A113" s="46" t="s">
        <v>507</v>
      </c>
      <c r="B113" s="116" t="s">
        <v>474</v>
      </c>
      <c r="C113" s="41"/>
      <c r="D113" s="47" t="s">
        <v>64</v>
      </c>
      <c r="E113" s="72">
        <v>1</v>
      </c>
      <c r="G113" s="53">
        <f t="shared" si="9"/>
        <v>0</v>
      </c>
    </row>
    <row r="114" spans="1:7" s="13" customFormat="1" ht="15.75" thickBot="1" x14ac:dyDescent="0.3">
      <c r="A114" s="6"/>
      <c r="B114" s="7" t="s">
        <v>86</v>
      </c>
      <c r="C114" s="42"/>
      <c r="D114" s="8"/>
      <c r="E114" s="8"/>
      <c r="F114" s="75"/>
      <c r="G114" s="75">
        <f>SUM(G111:G113)</f>
        <v>0</v>
      </c>
    </row>
    <row r="115" spans="1:7" s="13" customFormat="1" ht="15.75" thickTop="1" x14ac:dyDescent="0.25">
      <c r="A115" s="51"/>
      <c r="B115" s="10"/>
      <c r="C115" s="40"/>
      <c r="D115" s="52"/>
      <c r="E115" s="52"/>
      <c r="F115" s="78"/>
      <c r="G115" s="78"/>
    </row>
    <row r="117" spans="1:7" s="70" customFormat="1" ht="15.75" x14ac:dyDescent="0.25">
      <c r="A117" s="65" t="s">
        <v>111</v>
      </c>
      <c r="B117" s="66" t="s">
        <v>131</v>
      </c>
      <c r="C117" s="67"/>
      <c r="D117" s="68"/>
      <c r="E117" s="68"/>
      <c r="F117" s="69"/>
      <c r="G117" s="69"/>
    </row>
    <row r="118" spans="1:7" s="70" customFormat="1" ht="15.75" x14ac:dyDescent="0.25">
      <c r="A118" s="65"/>
      <c r="B118" s="66"/>
      <c r="C118" s="67"/>
      <c r="D118" s="68"/>
      <c r="E118" s="68"/>
      <c r="F118" s="69"/>
      <c r="G118" s="69"/>
    </row>
    <row r="119" spans="1:7" ht="15" x14ac:dyDescent="0.2">
      <c r="A119" s="65"/>
      <c r="B119" s="111" t="s">
        <v>427</v>
      </c>
      <c r="C119" s="66"/>
      <c r="D119" s="68"/>
      <c r="E119" s="68"/>
      <c r="F119" s="69"/>
      <c r="G119" s="69"/>
    </row>
    <row r="120" spans="1:7" x14ac:dyDescent="0.2">
      <c r="B120" s="4"/>
      <c r="C120" s="39"/>
      <c r="D120" s="71"/>
      <c r="E120" s="71"/>
    </row>
    <row r="121" spans="1:7" s="13" customFormat="1" ht="15" x14ac:dyDescent="0.25">
      <c r="A121" s="9" t="s">
        <v>132</v>
      </c>
      <c r="B121" s="10" t="s">
        <v>157</v>
      </c>
      <c r="C121" s="40"/>
      <c r="D121" s="11"/>
      <c r="E121" s="11"/>
      <c r="F121" s="12"/>
      <c r="G121" s="12"/>
    </row>
    <row r="122" spans="1:7" x14ac:dyDescent="0.2">
      <c r="B122" s="14"/>
      <c r="C122" s="41"/>
      <c r="D122" s="47"/>
      <c r="G122" s="53"/>
    </row>
    <row r="123" spans="1:7" ht="128.25" x14ac:dyDescent="0.2">
      <c r="A123" s="3" t="s">
        <v>61</v>
      </c>
      <c r="B123" s="14" t="s">
        <v>483</v>
      </c>
      <c r="C123" s="41"/>
      <c r="D123" s="47"/>
      <c r="G123" s="53"/>
    </row>
    <row r="124" spans="1:7" ht="28.5" x14ac:dyDescent="0.2">
      <c r="A124" s="3" t="s">
        <v>69</v>
      </c>
      <c r="B124" s="45" t="s">
        <v>279</v>
      </c>
      <c r="C124" s="41"/>
      <c r="D124" s="109" t="s">
        <v>64</v>
      </c>
      <c r="E124" s="118">
        <v>1</v>
      </c>
      <c r="F124" s="118"/>
      <c r="G124" s="110">
        <f t="shared" ref="G124:G134" si="10">ROUND(E124*F124,2)</f>
        <v>0</v>
      </c>
    </row>
    <row r="125" spans="1:7" x14ac:dyDescent="0.2">
      <c r="A125" s="46" t="s">
        <v>70</v>
      </c>
      <c r="B125" s="45" t="s">
        <v>229</v>
      </c>
      <c r="C125" s="41"/>
      <c r="D125" s="100" t="s">
        <v>64</v>
      </c>
      <c r="E125" s="97">
        <v>1</v>
      </c>
      <c r="F125" s="97"/>
      <c r="G125" s="98">
        <f t="shared" si="10"/>
        <v>0</v>
      </c>
    </row>
    <row r="126" spans="1:7" ht="42.75" x14ac:dyDescent="0.2">
      <c r="A126" s="46" t="s">
        <v>71</v>
      </c>
      <c r="B126" s="45" t="s">
        <v>280</v>
      </c>
      <c r="C126" s="41"/>
      <c r="D126" s="100" t="s">
        <v>64</v>
      </c>
      <c r="E126" s="97">
        <v>1</v>
      </c>
      <c r="F126" s="97"/>
      <c r="G126" s="98">
        <f t="shared" si="10"/>
        <v>0</v>
      </c>
    </row>
    <row r="127" spans="1:7" ht="28.5" x14ac:dyDescent="0.2">
      <c r="A127" s="46" t="s">
        <v>72</v>
      </c>
      <c r="B127" s="45" t="s">
        <v>255</v>
      </c>
      <c r="C127" s="41"/>
      <c r="D127" s="100" t="s">
        <v>64</v>
      </c>
      <c r="E127" s="97">
        <v>1</v>
      </c>
      <c r="F127" s="97"/>
      <c r="G127" s="98">
        <f t="shared" si="10"/>
        <v>0</v>
      </c>
    </row>
    <row r="128" spans="1:7" x14ac:dyDescent="0.2">
      <c r="A128" s="106" t="s">
        <v>90</v>
      </c>
      <c r="B128" s="107" t="s">
        <v>230</v>
      </c>
      <c r="C128" s="108"/>
      <c r="D128" s="109" t="s">
        <v>64</v>
      </c>
      <c r="E128" s="118">
        <v>1</v>
      </c>
      <c r="F128" s="118"/>
      <c r="G128" s="110">
        <f t="shared" si="10"/>
        <v>0</v>
      </c>
    </row>
    <row r="129" spans="1:7" x14ac:dyDescent="0.2">
      <c r="A129" s="106" t="s">
        <v>16</v>
      </c>
      <c r="B129" s="107" t="s">
        <v>208</v>
      </c>
      <c r="C129" s="108"/>
      <c r="D129" s="109" t="s">
        <v>64</v>
      </c>
      <c r="E129" s="118">
        <v>1</v>
      </c>
      <c r="F129" s="118"/>
      <c r="G129" s="110">
        <f t="shared" si="10"/>
        <v>0</v>
      </c>
    </row>
    <row r="130" spans="1:7" ht="85.5" x14ac:dyDescent="0.2">
      <c r="A130" s="46" t="s">
        <v>158</v>
      </c>
      <c r="B130" s="45" t="s">
        <v>256</v>
      </c>
      <c r="C130" s="99"/>
      <c r="D130" s="100" t="s">
        <v>64</v>
      </c>
      <c r="E130" s="97">
        <v>1</v>
      </c>
      <c r="F130" s="97"/>
      <c r="G130" s="98">
        <f t="shared" si="10"/>
        <v>0</v>
      </c>
    </row>
    <row r="131" spans="1:7" ht="71.25" x14ac:dyDescent="0.2">
      <c r="A131" s="46" t="s">
        <v>159</v>
      </c>
      <c r="B131" s="45" t="s">
        <v>475</v>
      </c>
      <c r="C131" s="41"/>
      <c r="D131" s="47" t="s">
        <v>64</v>
      </c>
      <c r="E131" s="72">
        <v>1</v>
      </c>
      <c r="G131" s="53">
        <f t="shared" si="10"/>
        <v>0</v>
      </c>
    </row>
    <row r="132" spans="1:7" ht="57" x14ac:dyDescent="0.2">
      <c r="A132" s="46" t="s">
        <v>231</v>
      </c>
      <c r="B132" s="117" t="s">
        <v>476</v>
      </c>
      <c r="C132" s="41"/>
      <c r="D132" s="100" t="s">
        <v>64</v>
      </c>
      <c r="E132" s="97">
        <v>1</v>
      </c>
      <c r="F132" s="97"/>
      <c r="G132" s="98">
        <f t="shared" si="10"/>
        <v>0</v>
      </c>
    </row>
    <row r="133" spans="1:7" x14ac:dyDescent="0.2">
      <c r="A133" s="46" t="s">
        <v>263</v>
      </c>
      <c r="B133" s="14" t="s">
        <v>65</v>
      </c>
      <c r="C133" s="41"/>
      <c r="D133" s="47" t="s">
        <v>64</v>
      </c>
      <c r="E133" s="72">
        <v>1</v>
      </c>
      <c r="G133" s="53">
        <f>ROUND(E133*F133,2)</f>
        <v>0</v>
      </c>
    </row>
    <row r="134" spans="1:7" ht="171" x14ac:dyDescent="0.2">
      <c r="A134" s="46" t="s">
        <v>62</v>
      </c>
      <c r="B134" s="117" t="s">
        <v>211</v>
      </c>
      <c r="C134" s="41"/>
      <c r="D134" s="47" t="s">
        <v>64</v>
      </c>
      <c r="E134" s="72">
        <v>1</v>
      </c>
      <c r="G134" s="53">
        <f t="shared" si="10"/>
        <v>0</v>
      </c>
    </row>
    <row r="135" spans="1:7" s="13" customFormat="1" ht="15.75" thickBot="1" x14ac:dyDescent="0.3">
      <c r="A135" s="6"/>
      <c r="B135" s="7" t="s">
        <v>58</v>
      </c>
      <c r="C135" s="42"/>
      <c r="D135" s="8"/>
      <c r="E135" s="8"/>
      <c r="F135" s="75"/>
      <c r="G135" s="75">
        <f>SUM(G122:G134)</f>
        <v>0</v>
      </c>
    </row>
    <row r="136" spans="1:7" ht="15" thickTop="1" x14ac:dyDescent="0.2">
      <c r="B136" s="4"/>
      <c r="C136" s="39"/>
      <c r="D136" s="71"/>
      <c r="E136" s="71"/>
    </row>
    <row r="137" spans="1:7" x14ac:dyDescent="0.2">
      <c r="B137" s="4"/>
      <c r="C137" s="39"/>
      <c r="D137" s="71"/>
      <c r="E137" s="71"/>
    </row>
    <row r="138" spans="1:7" x14ac:dyDescent="0.2">
      <c r="A138" s="9" t="s">
        <v>133</v>
      </c>
      <c r="B138" s="10" t="s">
        <v>160</v>
      </c>
      <c r="C138" s="40"/>
      <c r="D138" s="11"/>
      <c r="E138" s="11"/>
      <c r="F138" s="12"/>
      <c r="G138" s="12"/>
    </row>
    <row r="139" spans="1:7" x14ac:dyDescent="0.2">
      <c r="B139" s="14"/>
      <c r="C139" s="41"/>
      <c r="D139" s="47"/>
      <c r="G139" s="53"/>
    </row>
    <row r="140" spans="1:7" ht="147" customHeight="1" x14ac:dyDescent="0.2">
      <c r="A140" s="3" t="s">
        <v>75</v>
      </c>
      <c r="B140" s="14" t="s">
        <v>265</v>
      </c>
      <c r="C140" s="41"/>
      <c r="D140" s="47" t="s">
        <v>64</v>
      </c>
      <c r="E140" s="72">
        <v>1</v>
      </c>
      <c r="G140" s="53">
        <f>ROUND(E140*F140,2)</f>
        <v>0</v>
      </c>
    </row>
    <row r="141" spans="1:7" ht="124.5" customHeight="1" x14ac:dyDescent="0.2">
      <c r="A141" s="46" t="s">
        <v>76</v>
      </c>
      <c r="B141" s="45" t="s">
        <v>245</v>
      </c>
      <c r="C141" s="41"/>
      <c r="D141" s="47" t="s">
        <v>64</v>
      </c>
      <c r="E141" s="72">
        <v>1</v>
      </c>
      <c r="G141" s="53">
        <f>ROUND(E141*F141,2)</f>
        <v>0</v>
      </c>
    </row>
    <row r="142" spans="1:7" ht="86.25" x14ac:dyDescent="0.2">
      <c r="A142" s="46" t="s">
        <v>77</v>
      </c>
      <c r="B142" s="45" t="s">
        <v>163</v>
      </c>
      <c r="C142" s="41"/>
      <c r="D142" s="47" t="s">
        <v>67</v>
      </c>
      <c r="E142" s="72">
        <v>20</v>
      </c>
      <c r="G142" s="53">
        <f t="shared" ref="G142:G151" si="11">ROUND(E142*F142,2)</f>
        <v>0</v>
      </c>
    </row>
    <row r="143" spans="1:7" ht="87" x14ac:dyDescent="0.2">
      <c r="A143" s="46" t="s">
        <v>180</v>
      </c>
      <c r="B143" s="14" t="s">
        <v>190</v>
      </c>
      <c r="C143" s="41"/>
      <c r="D143" s="100"/>
      <c r="E143" s="97"/>
      <c r="F143" s="97"/>
      <c r="G143" s="98"/>
    </row>
    <row r="144" spans="1:7" ht="15.75" x14ac:dyDescent="0.2">
      <c r="A144" s="46" t="s">
        <v>266</v>
      </c>
      <c r="B144" s="45" t="s">
        <v>191</v>
      </c>
      <c r="C144" s="41"/>
      <c r="D144" s="100" t="s">
        <v>67</v>
      </c>
      <c r="E144" s="72">
        <v>5</v>
      </c>
      <c r="F144" s="97"/>
      <c r="G144" s="98">
        <f>ROUND(E144*F144,2)</f>
        <v>0</v>
      </c>
    </row>
    <row r="145" spans="1:7" ht="15.75" x14ac:dyDescent="0.2">
      <c r="A145" s="46" t="s">
        <v>267</v>
      </c>
      <c r="B145" s="45" t="s">
        <v>192</v>
      </c>
      <c r="C145" s="41"/>
      <c r="D145" s="100" t="s">
        <v>67</v>
      </c>
      <c r="E145" s="72">
        <v>15</v>
      </c>
      <c r="F145" s="97"/>
      <c r="G145" s="98">
        <f>ROUND(E145*F145,2)</f>
        <v>0</v>
      </c>
    </row>
    <row r="146" spans="1:7" ht="115.5" customHeight="1" x14ac:dyDescent="0.2">
      <c r="A146" s="46" t="s">
        <v>12</v>
      </c>
      <c r="B146" s="45" t="s">
        <v>241</v>
      </c>
      <c r="C146" s="41" t="s">
        <v>436</v>
      </c>
      <c r="D146" s="100" t="s">
        <v>64</v>
      </c>
      <c r="E146" s="97">
        <v>1</v>
      </c>
      <c r="F146" s="97"/>
      <c r="G146" s="98">
        <f t="shared" ref="G146" si="12">ROUND(E146*F146,2)</f>
        <v>0</v>
      </c>
    </row>
    <row r="147" spans="1:7" ht="199.5" x14ac:dyDescent="0.2">
      <c r="A147" s="46" t="s">
        <v>91</v>
      </c>
      <c r="B147" s="45" t="s">
        <v>477</v>
      </c>
      <c r="C147" s="41"/>
      <c r="D147" s="47" t="s">
        <v>64</v>
      </c>
      <c r="E147" s="72">
        <v>1</v>
      </c>
      <c r="G147" s="53">
        <f>ROUND(E147*F147,2)</f>
        <v>0</v>
      </c>
    </row>
    <row r="148" spans="1:7" ht="71.25" x14ac:dyDescent="0.2">
      <c r="A148" s="46" t="s">
        <v>242</v>
      </c>
      <c r="B148" s="45" t="s">
        <v>480</v>
      </c>
      <c r="C148" s="41"/>
      <c r="D148" s="100" t="s">
        <v>64</v>
      </c>
      <c r="E148" s="97">
        <v>1</v>
      </c>
      <c r="F148" s="97"/>
      <c r="G148" s="98">
        <f>ROUND(E148*F148,2)</f>
        <v>0</v>
      </c>
    </row>
    <row r="149" spans="1:7" ht="99.75" x14ac:dyDescent="0.2">
      <c r="A149" s="46" t="s">
        <v>314</v>
      </c>
      <c r="B149" s="45" t="s">
        <v>290</v>
      </c>
      <c r="C149" s="41"/>
      <c r="D149" s="100" t="s">
        <v>64</v>
      </c>
      <c r="E149" s="97">
        <v>1</v>
      </c>
      <c r="F149" s="97"/>
      <c r="G149" s="98">
        <f>ROUND(E149*F149,2)</f>
        <v>0</v>
      </c>
    </row>
    <row r="150" spans="1:7" ht="114" x14ac:dyDescent="0.2">
      <c r="A150" s="46" t="s">
        <v>268</v>
      </c>
      <c r="B150" s="45" t="s">
        <v>179</v>
      </c>
      <c r="C150" s="41"/>
      <c r="D150" s="47" t="s">
        <v>64</v>
      </c>
      <c r="E150" s="72">
        <v>1</v>
      </c>
      <c r="G150" s="53">
        <f t="shared" si="11"/>
        <v>0</v>
      </c>
    </row>
    <row r="151" spans="1:7" ht="28.5" x14ac:dyDescent="0.2">
      <c r="A151" s="46" t="s">
        <v>293</v>
      </c>
      <c r="B151" s="45" t="s">
        <v>181</v>
      </c>
      <c r="C151" s="41"/>
      <c r="D151" s="47" t="s">
        <v>64</v>
      </c>
      <c r="E151" s="72">
        <v>1</v>
      </c>
      <c r="G151" s="53">
        <f t="shared" si="11"/>
        <v>0</v>
      </c>
    </row>
    <row r="152" spans="1:7" s="13" customFormat="1" ht="15.75" thickBot="1" x14ac:dyDescent="0.3">
      <c r="A152" s="6"/>
      <c r="B152" s="7" t="s">
        <v>164</v>
      </c>
      <c r="C152" s="42"/>
      <c r="D152" s="8"/>
      <c r="E152" s="8"/>
      <c r="F152" s="75"/>
      <c r="G152" s="75">
        <f>SUM(G140:G151)</f>
        <v>0</v>
      </c>
    </row>
    <row r="153" spans="1:7" ht="15" thickTop="1" x14ac:dyDescent="0.2"/>
    <row r="155" spans="1:7" s="13" customFormat="1" ht="15" x14ac:dyDescent="0.25">
      <c r="A155" s="9" t="s">
        <v>134</v>
      </c>
      <c r="B155" s="10" t="s">
        <v>152</v>
      </c>
      <c r="C155" s="40"/>
      <c r="D155" s="11"/>
      <c r="E155" s="11"/>
      <c r="F155" s="12"/>
      <c r="G155" s="12"/>
    </row>
    <row r="156" spans="1:7" x14ac:dyDescent="0.2">
      <c r="B156" s="14"/>
      <c r="C156" s="41"/>
      <c r="D156" s="47"/>
      <c r="G156" s="53"/>
    </row>
    <row r="157" spans="1:7" ht="128.25" x14ac:dyDescent="0.2">
      <c r="A157" s="46" t="s">
        <v>74</v>
      </c>
      <c r="B157" s="14" t="s">
        <v>478</v>
      </c>
      <c r="C157" s="112" t="s">
        <v>431</v>
      </c>
      <c r="D157" s="47" t="s">
        <v>64</v>
      </c>
      <c r="E157" s="72">
        <v>1</v>
      </c>
      <c r="G157" s="53">
        <f>ROUND(E157*F157,2)</f>
        <v>0</v>
      </c>
    </row>
    <row r="158" spans="1:7" ht="128.25" x14ac:dyDescent="0.2">
      <c r="A158" s="46" t="s">
        <v>78</v>
      </c>
      <c r="B158" s="14" t="s">
        <v>432</v>
      </c>
      <c r="C158" s="112" t="s">
        <v>433</v>
      </c>
      <c r="D158" s="47" t="s">
        <v>64</v>
      </c>
      <c r="E158" s="72">
        <v>1</v>
      </c>
      <c r="G158" s="53">
        <f>ROUND(E158*F158,2)</f>
        <v>0</v>
      </c>
    </row>
    <row r="159" spans="1:7" ht="171" x14ac:dyDescent="0.2">
      <c r="A159" s="3" t="s">
        <v>79</v>
      </c>
      <c r="B159" s="116" t="s">
        <v>479</v>
      </c>
      <c r="C159" s="41" t="s">
        <v>439</v>
      </c>
      <c r="D159" s="100" t="s">
        <v>64</v>
      </c>
      <c r="E159" s="97">
        <v>1</v>
      </c>
      <c r="F159" s="97"/>
      <c r="G159" s="98">
        <f>ROUND(E159*F159,2)</f>
        <v>0</v>
      </c>
    </row>
    <row r="160" spans="1:7" ht="57" x14ac:dyDescent="0.2">
      <c r="A160" s="46" t="s">
        <v>309</v>
      </c>
      <c r="B160" s="45" t="s">
        <v>199</v>
      </c>
      <c r="C160" s="41"/>
      <c r="D160" s="47" t="s">
        <v>64</v>
      </c>
      <c r="E160" s="72">
        <v>1</v>
      </c>
      <c r="G160" s="53">
        <f>ROUND(E160*F160,2)</f>
        <v>0</v>
      </c>
    </row>
    <row r="161" spans="1:7" s="13" customFormat="1" ht="15.75" thickBot="1" x14ac:dyDescent="0.3">
      <c r="A161" s="6"/>
      <c r="B161" s="7" t="s">
        <v>153</v>
      </c>
      <c r="C161" s="42"/>
      <c r="D161" s="8"/>
      <c r="E161" s="8"/>
      <c r="F161" s="75"/>
      <c r="G161" s="75">
        <f>SUM(G157:G160)</f>
        <v>0</v>
      </c>
    </row>
    <row r="162" spans="1:7" ht="15" thickTop="1" x14ac:dyDescent="0.2"/>
    <row r="164" spans="1:7" x14ac:dyDescent="0.2">
      <c r="A164" s="9" t="s">
        <v>162</v>
      </c>
      <c r="B164" s="10" t="s">
        <v>269</v>
      </c>
      <c r="C164" s="40"/>
      <c r="D164" s="11"/>
      <c r="E164" s="11"/>
      <c r="F164" s="12"/>
      <c r="G164" s="12"/>
    </row>
    <row r="165" spans="1:7" x14ac:dyDescent="0.2">
      <c r="B165" s="14"/>
      <c r="C165" s="41"/>
      <c r="D165" s="47"/>
      <c r="G165" s="53"/>
    </row>
    <row r="166" spans="1:7" ht="114" x14ac:dyDescent="0.2">
      <c r="A166" s="46" t="s">
        <v>73</v>
      </c>
      <c r="B166" s="14" t="s">
        <v>481</v>
      </c>
      <c r="C166" s="41"/>
      <c r="D166" s="100"/>
      <c r="E166" s="97"/>
      <c r="F166" s="97"/>
      <c r="G166" s="98"/>
    </row>
    <row r="167" spans="1:7" ht="28.5" x14ac:dyDescent="0.2">
      <c r="A167" s="46" t="s">
        <v>29</v>
      </c>
      <c r="B167" s="45" t="s">
        <v>270</v>
      </c>
      <c r="C167" s="41"/>
      <c r="D167" s="100" t="s">
        <v>64</v>
      </c>
      <c r="E167" s="97">
        <v>1</v>
      </c>
      <c r="F167" s="97"/>
      <c r="G167" s="98">
        <f t="shared" ref="G167:G174" si="13">ROUND(E167*F167,2)</f>
        <v>0</v>
      </c>
    </row>
    <row r="168" spans="1:7" ht="114" x14ac:dyDescent="0.2">
      <c r="A168" s="3" t="s">
        <v>31</v>
      </c>
      <c r="B168" s="14" t="s">
        <v>487</v>
      </c>
      <c r="C168" s="112"/>
      <c r="D168" s="100" t="s">
        <v>64</v>
      </c>
      <c r="E168" s="97">
        <v>1</v>
      </c>
      <c r="F168" s="97"/>
      <c r="G168" s="98">
        <f t="shared" si="13"/>
        <v>0</v>
      </c>
    </row>
    <row r="169" spans="1:7" x14ac:dyDescent="0.2">
      <c r="A169" s="46" t="s">
        <v>32</v>
      </c>
      <c r="B169" s="45" t="s">
        <v>271</v>
      </c>
      <c r="C169" s="41"/>
      <c r="D169" s="96" t="s">
        <v>64</v>
      </c>
      <c r="E169" s="97">
        <v>1</v>
      </c>
      <c r="F169" s="97"/>
      <c r="G169" s="98">
        <f t="shared" si="13"/>
        <v>0</v>
      </c>
    </row>
    <row r="170" spans="1:7" x14ac:dyDescent="0.2">
      <c r="A170" s="46" t="s">
        <v>56</v>
      </c>
      <c r="B170" s="45" t="s">
        <v>272</v>
      </c>
      <c r="C170" s="41"/>
      <c r="D170" s="100" t="s">
        <v>64</v>
      </c>
      <c r="E170" s="97">
        <v>1</v>
      </c>
      <c r="F170" s="97"/>
      <c r="G170" s="98">
        <f t="shared" si="13"/>
        <v>0</v>
      </c>
    </row>
    <row r="171" spans="1:7" ht="156.75" x14ac:dyDescent="0.2">
      <c r="A171" s="46" t="s">
        <v>81</v>
      </c>
      <c r="B171" s="45" t="s">
        <v>273</v>
      </c>
      <c r="C171" s="41" t="s">
        <v>435</v>
      </c>
      <c r="D171" s="100" t="s">
        <v>64</v>
      </c>
      <c r="E171" s="97">
        <v>1</v>
      </c>
      <c r="F171" s="97"/>
      <c r="G171" s="98">
        <f>ROUND(E171*F171,2)</f>
        <v>0</v>
      </c>
    </row>
    <row r="172" spans="1:7" ht="42.75" x14ac:dyDescent="0.2">
      <c r="A172" s="46" t="s">
        <v>182</v>
      </c>
      <c r="B172" s="45" t="s">
        <v>316</v>
      </c>
      <c r="C172" s="41"/>
      <c r="D172" s="100" t="s">
        <v>64</v>
      </c>
      <c r="E172" s="97">
        <v>1</v>
      </c>
      <c r="F172" s="97"/>
      <c r="G172" s="98">
        <f t="shared" ref="G172" si="14">ROUND(E172*F172,2)</f>
        <v>0</v>
      </c>
    </row>
    <row r="173" spans="1:7" ht="28.5" x14ac:dyDescent="0.2">
      <c r="A173" s="46" t="s">
        <v>275</v>
      </c>
      <c r="B173" s="14" t="s">
        <v>274</v>
      </c>
      <c r="C173" s="41"/>
      <c r="D173" s="100" t="s">
        <v>64</v>
      </c>
      <c r="E173" s="97">
        <v>1</v>
      </c>
      <c r="F173" s="97"/>
      <c r="G173" s="98">
        <f t="shared" si="13"/>
        <v>0</v>
      </c>
    </row>
    <row r="174" spans="1:7" x14ac:dyDescent="0.2">
      <c r="A174" s="46" t="s">
        <v>315</v>
      </c>
      <c r="B174" s="45" t="s">
        <v>276</v>
      </c>
      <c r="C174" s="41"/>
      <c r="D174" s="100" t="s">
        <v>64</v>
      </c>
      <c r="E174" s="97">
        <v>1</v>
      </c>
      <c r="F174" s="97"/>
      <c r="G174" s="98">
        <f t="shared" si="13"/>
        <v>0</v>
      </c>
    </row>
    <row r="175" spans="1:7" ht="15" thickBot="1" x14ac:dyDescent="0.25">
      <c r="A175" s="6"/>
      <c r="B175" s="7" t="s">
        <v>277</v>
      </c>
      <c r="C175" s="42"/>
      <c r="D175" s="8"/>
      <c r="E175" s="8"/>
      <c r="F175" s="75"/>
      <c r="G175" s="75">
        <f>SUM(G165:G174)</f>
        <v>0</v>
      </c>
    </row>
    <row r="176" spans="1:7" ht="15" thickTop="1" x14ac:dyDescent="0.2"/>
    <row r="178" spans="1:7" x14ac:dyDescent="0.2">
      <c r="A178" s="9" t="s">
        <v>278</v>
      </c>
      <c r="B178" s="10" t="s">
        <v>161</v>
      </c>
      <c r="C178" s="40"/>
      <c r="D178" s="11"/>
      <c r="E178" s="11"/>
      <c r="F178" s="12"/>
      <c r="G178" s="12"/>
    </row>
    <row r="179" spans="1:7" x14ac:dyDescent="0.2">
      <c r="B179" s="14"/>
      <c r="C179" s="41"/>
      <c r="D179" s="47"/>
      <c r="G179" s="53"/>
    </row>
    <row r="180" spans="1:7" ht="114" x14ac:dyDescent="0.2">
      <c r="A180" s="3" t="s">
        <v>82</v>
      </c>
      <c r="B180" s="45" t="s">
        <v>437</v>
      </c>
      <c r="C180" s="41" t="s">
        <v>436</v>
      </c>
      <c r="D180" s="100" t="s">
        <v>66</v>
      </c>
      <c r="E180" s="97">
        <v>1</v>
      </c>
      <c r="F180" s="97"/>
      <c r="G180" s="98">
        <f>ROUND(E180*F180,2)</f>
        <v>0</v>
      </c>
    </row>
    <row r="181" spans="1:7" ht="15" thickBot="1" x14ac:dyDescent="0.25">
      <c r="A181" s="6"/>
      <c r="B181" s="7" t="s">
        <v>8</v>
      </c>
      <c r="C181" s="42"/>
      <c r="D181" s="8"/>
      <c r="E181" s="8"/>
      <c r="F181" s="75"/>
      <c r="G181" s="75">
        <f>SUM(G179:G180)</f>
        <v>0</v>
      </c>
    </row>
    <row r="182" spans="1:7" ht="15" thickTop="1" x14ac:dyDescent="0.2"/>
    <row r="184" spans="1:7" s="70" customFormat="1" ht="15.75" x14ac:dyDescent="0.25">
      <c r="A184" s="65" t="s">
        <v>136</v>
      </c>
      <c r="B184" s="66" t="s">
        <v>154</v>
      </c>
      <c r="C184" s="67"/>
      <c r="D184" s="68"/>
      <c r="E184" s="68"/>
      <c r="F184" s="69"/>
      <c r="G184" s="69"/>
    </row>
    <row r="185" spans="1:7" x14ac:dyDescent="0.2">
      <c r="B185" s="4"/>
      <c r="C185" s="39"/>
      <c r="D185" s="71"/>
      <c r="E185" s="71"/>
    </row>
    <row r="186" spans="1:7" x14ac:dyDescent="0.2">
      <c r="B186" s="120" t="s">
        <v>438</v>
      </c>
      <c r="C186" s="39"/>
      <c r="D186" s="71"/>
      <c r="E186" s="71"/>
    </row>
    <row r="187" spans="1:7" x14ac:dyDescent="0.2">
      <c r="B187" s="4"/>
      <c r="C187" s="39"/>
      <c r="D187" s="71"/>
      <c r="E187" s="71"/>
    </row>
    <row r="188" spans="1:7" s="13" customFormat="1" ht="15" x14ac:dyDescent="0.25">
      <c r="A188" s="9" t="s">
        <v>138</v>
      </c>
      <c r="B188" s="10" t="s">
        <v>157</v>
      </c>
      <c r="C188" s="40"/>
      <c r="D188" s="11"/>
      <c r="E188" s="11"/>
      <c r="F188" s="12"/>
      <c r="G188" s="12"/>
    </row>
    <row r="189" spans="1:7" x14ac:dyDescent="0.2">
      <c r="B189" s="14"/>
      <c r="C189" s="41"/>
      <c r="D189" s="47"/>
      <c r="G189" s="53"/>
    </row>
    <row r="190" spans="1:7" ht="99.75" x14ac:dyDescent="0.2">
      <c r="A190" s="3" t="s">
        <v>61</v>
      </c>
      <c r="B190" s="14" t="s">
        <v>84</v>
      </c>
      <c r="C190" s="41"/>
      <c r="D190" s="47"/>
      <c r="G190" s="53"/>
    </row>
    <row r="191" spans="1:7" ht="28.5" x14ac:dyDescent="0.2">
      <c r="A191" s="46" t="s">
        <v>69</v>
      </c>
      <c r="B191" s="45" t="s">
        <v>246</v>
      </c>
      <c r="C191" s="41"/>
      <c r="D191" s="47" t="s">
        <v>64</v>
      </c>
      <c r="E191" s="72">
        <v>1</v>
      </c>
      <c r="G191" s="53">
        <f>ROUND(E191*F191,2)</f>
        <v>0</v>
      </c>
    </row>
    <row r="192" spans="1:7" x14ac:dyDescent="0.2">
      <c r="A192" s="46" t="s">
        <v>70</v>
      </c>
      <c r="B192" s="45" t="s">
        <v>57</v>
      </c>
      <c r="C192" s="41"/>
      <c r="D192" s="47" t="s">
        <v>64</v>
      </c>
      <c r="E192" s="72">
        <v>3</v>
      </c>
      <c r="G192" s="53">
        <f>ROUND(E192*F192,2)</f>
        <v>0</v>
      </c>
    </row>
    <row r="193" spans="1:7" s="99" customFormat="1" ht="142.5" customHeight="1" x14ac:dyDescent="0.2">
      <c r="A193" s="46" t="s">
        <v>62</v>
      </c>
      <c r="B193" s="45" t="s">
        <v>209</v>
      </c>
      <c r="C193" s="41"/>
      <c r="D193" s="100" t="s">
        <v>64</v>
      </c>
      <c r="E193" s="97">
        <v>1</v>
      </c>
      <c r="F193" s="97"/>
      <c r="G193" s="98">
        <f>ROUND(E193*F193,2)</f>
        <v>0</v>
      </c>
    </row>
    <row r="194" spans="1:7" s="13" customFormat="1" ht="15.75" thickBot="1" x14ac:dyDescent="0.3">
      <c r="A194" s="6"/>
      <c r="B194" s="7" t="s">
        <v>58</v>
      </c>
      <c r="C194" s="42"/>
      <c r="D194" s="8"/>
      <c r="E194" s="8"/>
      <c r="F194" s="75"/>
      <c r="G194" s="75">
        <f>SUM(G190:G193)</f>
        <v>0</v>
      </c>
    </row>
    <row r="195" spans="1:7" ht="15" thickTop="1" x14ac:dyDescent="0.2">
      <c r="B195" s="4"/>
      <c r="C195" s="39"/>
      <c r="D195" s="71"/>
      <c r="E195" s="71"/>
    </row>
    <row r="197" spans="1:7" s="13" customFormat="1" ht="15" x14ac:dyDescent="0.25">
      <c r="A197" s="9" t="s">
        <v>139</v>
      </c>
      <c r="B197" s="10" t="s">
        <v>155</v>
      </c>
      <c r="C197" s="40"/>
      <c r="D197" s="11"/>
      <c r="E197" s="11"/>
      <c r="F197" s="12"/>
      <c r="G197" s="12"/>
    </row>
    <row r="198" spans="1:7" x14ac:dyDescent="0.2">
      <c r="B198" s="14"/>
      <c r="C198" s="41"/>
      <c r="D198" s="47"/>
      <c r="G198" s="53"/>
    </row>
    <row r="199" spans="1:7" x14ac:dyDescent="0.2">
      <c r="B199" s="14" t="s">
        <v>88</v>
      </c>
      <c r="C199" s="41"/>
      <c r="D199" s="100"/>
      <c r="E199" s="97"/>
      <c r="F199" s="97"/>
      <c r="G199" s="98"/>
    </row>
    <row r="200" spans="1:7" ht="57" x14ac:dyDescent="0.2">
      <c r="A200" s="3" t="s">
        <v>75</v>
      </c>
      <c r="B200" s="14" t="s">
        <v>193</v>
      </c>
      <c r="C200" s="14"/>
      <c r="D200" s="100" t="s">
        <v>67</v>
      </c>
      <c r="E200" s="72">
        <v>50</v>
      </c>
      <c r="F200" s="97"/>
      <c r="G200" s="98">
        <f>ROUND(E200*F200,2)</f>
        <v>0</v>
      </c>
    </row>
    <row r="201" spans="1:7" s="99" customFormat="1" ht="43.5" x14ac:dyDescent="0.2">
      <c r="A201" s="3" t="s">
        <v>76</v>
      </c>
      <c r="B201" s="45" t="s">
        <v>200</v>
      </c>
      <c r="C201" s="14"/>
      <c r="D201" s="100" t="s">
        <v>67</v>
      </c>
      <c r="E201" s="97">
        <v>50</v>
      </c>
      <c r="F201" s="97"/>
      <c r="G201" s="98">
        <f>ROUND(E201*F201,2)</f>
        <v>0</v>
      </c>
    </row>
    <row r="202" spans="1:7" ht="71.25" x14ac:dyDescent="0.2">
      <c r="A202" s="46" t="s">
        <v>77</v>
      </c>
      <c r="B202" s="45" t="s">
        <v>183</v>
      </c>
      <c r="C202" s="41" t="s">
        <v>455</v>
      </c>
      <c r="D202" s="47" t="s">
        <v>66</v>
      </c>
      <c r="E202" s="72">
        <v>2</v>
      </c>
      <c r="G202" s="53">
        <f>ROUND(E202*F202,2)</f>
        <v>0</v>
      </c>
    </row>
    <row r="203" spans="1:7" ht="71.25" x14ac:dyDescent="0.2">
      <c r="A203" s="46" t="s">
        <v>180</v>
      </c>
      <c r="B203" s="45" t="s">
        <v>295</v>
      </c>
      <c r="C203" s="41" t="s">
        <v>455</v>
      </c>
      <c r="D203" s="47" t="s">
        <v>66</v>
      </c>
      <c r="E203" s="72">
        <v>1</v>
      </c>
      <c r="G203" s="53">
        <f>ROUND(E203*F203,2)</f>
        <v>0</v>
      </c>
    </row>
    <row r="204" spans="1:7" x14ac:dyDescent="0.2">
      <c r="A204" s="46" t="s">
        <v>12</v>
      </c>
      <c r="B204" s="14" t="s">
        <v>443</v>
      </c>
      <c r="C204" s="14"/>
      <c r="D204" s="100" t="s">
        <v>66</v>
      </c>
      <c r="E204" s="97">
        <v>1</v>
      </c>
      <c r="F204" s="97"/>
      <c r="G204" s="98">
        <f>ROUND(E204*F204,2)</f>
        <v>0</v>
      </c>
    </row>
    <row r="205" spans="1:7" x14ac:dyDescent="0.2">
      <c r="A205" s="3" t="s">
        <v>91</v>
      </c>
      <c r="B205" s="14" t="s">
        <v>442</v>
      </c>
      <c r="C205" s="14"/>
      <c r="D205" s="100" t="s">
        <v>64</v>
      </c>
      <c r="E205" s="72">
        <v>1</v>
      </c>
      <c r="F205" s="97"/>
      <c r="G205" s="98">
        <f t="shared" ref="G205" si="15">ROUND(E205*F205,2)</f>
        <v>0</v>
      </c>
    </row>
    <row r="206" spans="1:7" ht="42.75" x14ac:dyDescent="0.2">
      <c r="A206" s="46" t="s">
        <v>242</v>
      </c>
      <c r="B206" s="45" t="s">
        <v>440</v>
      </c>
      <c r="C206" s="41"/>
      <c r="D206" s="47" t="s">
        <v>66</v>
      </c>
      <c r="E206" s="72">
        <v>2</v>
      </c>
      <c r="G206" s="53">
        <f t="shared" ref="G206:G207" si="16">ROUND(E206*F206,2)</f>
        <v>0</v>
      </c>
    </row>
    <row r="207" spans="1:7" ht="42.75" x14ac:dyDescent="0.2">
      <c r="A207" s="46" t="s">
        <v>314</v>
      </c>
      <c r="B207" s="14" t="s">
        <v>441</v>
      </c>
      <c r="C207" s="41"/>
      <c r="D207" s="47" t="s">
        <v>66</v>
      </c>
      <c r="E207" s="72">
        <v>2</v>
      </c>
      <c r="G207" s="53">
        <f t="shared" si="16"/>
        <v>0</v>
      </c>
    </row>
    <row r="208" spans="1:7" s="13" customFormat="1" ht="15.75" thickBot="1" x14ac:dyDescent="0.3">
      <c r="A208" s="6"/>
      <c r="B208" s="7" t="s">
        <v>156</v>
      </c>
      <c r="C208" s="42"/>
      <c r="D208" s="8"/>
      <c r="E208" s="8"/>
      <c r="F208" s="75"/>
      <c r="G208" s="75">
        <f>SUM(G200:G207)</f>
        <v>0</v>
      </c>
    </row>
    <row r="209" spans="1:7" ht="15" thickTop="1" x14ac:dyDescent="0.2"/>
    <row r="211" spans="1:7" s="13" customFormat="1" ht="15" x14ac:dyDescent="0.25">
      <c r="A211" s="9" t="s">
        <v>140</v>
      </c>
      <c r="B211" s="10" t="s">
        <v>59</v>
      </c>
      <c r="C211" s="40"/>
      <c r="D211" s="11"/>
      <c r="E211" s="11"/>
      <c r="F211" s="12"/>
      <c r="G211" s="12"/>
    </row>
    <row r="212" spans="1:7" x14ac:dyDescent="0.2">
      <c r="B212" s="14"/>
      <c r="C212" s="41"/>
      <c r="D212" s="47"/>
      <c r="G212" s="53"/>
    </row>
    <row r="213" spans="1:7" ht="28.5" x14ac:dyDescent="0.2">
      <c r="A213" s="46" t="s">
        <v>74</v>
      </c>
      <c r="B213" s="45" t="s">
        <v>7</v>
      </c>
      <c r="C213" s="41"/>
      <c r="D213" s="47"/>
      <c r="G213" s="53"/>
    </row>
    <row r="214" spans="1:7" ht="86.25" x14ac:dyDescent="0.2">
      <c r="A214" s="46" t="s">
        <v>311</v>
      </c>
      <c r="B214" s="45" t="s">
        <v>296</v>
      </c>
      <c r="C214" s="41" t="s">
        <v>455</v>
      </c>
      <c r="D214" s="100" t="s">
        <v>66</v>
      </c>
      <c r="E214" s="97">
        <v>1</v>
      </c>
      <c r="F214" s="97"/>
      <c r="G214" s="98">
        <f>ROUND(E214*F214,2)</f>
        <v>0</v>
      </c>
    </row>
    <row r="215" spans="1:7" s="102" customFormat="1" ht="85.5" x14ac:dyDescent="0.25">
      <c r="A215" s="46" t="s">
        <v>252</v>
      </c>
      <c r="B215" s="45" t="s">
        <v>247</v>
      </c>
      <c r="C215" s="41" t="s">
        <v>455</v>
      </c>
      <c r="D215" s="100" t="s">
        <v>66</v>
      </c>
      <c r="E215" s="97">
        <v>1</v>
      </c>
      <c r="F215" s="97"/>
      <c r="G215" s="98">
        <f>ROUND(E215*F215,2)</f>
        <v>0</v>
      </c>
    </row>
    <row r="216" spans="1:7" s="13" customFormat="1" ht="15.75" thickBot="1" x14ac:dyDescent="0.3">
      <c r="A216" s="6"/>
      <c r="B216" s="7" t="s">
        <v>60</v>
      </c>
      <c r="C216" s="42"/>
      <c r="D216" s="8"/>
      <c r="E216" s="8"/>
      <c r="F216" s="75"/>
      <c r="G216" s="75">
        <f>SUM(G213:G215)</f>
        <v>0</v>
      </c>
    </row>
    <row r="217" spans="1:7" ht="15" thickTop="1" x14ac:dyDescent="0.2"/>
    <row r="219" spans="1:7" s="13" customFormat="1" ht="15" x14ac:dyDescent="0.25">
      <c r="A219" s="9" t="s">
        <v>9</v>
      </c>
      <c r="B219" s="10" t="s">
        <v>194</v>
      </c>
      <c r="C219" s="11"/>
      <c r="D219" s="11"/>
      <c r="E219" s="12"/>
      <c r="F219" s="12"/>
    </row>
    <row r="220" spans="1:7" s="99" customFormat="1" x14ac:dyDescent="0.2">
      <c r="A220" s="3"/>
      <c r="B220" s="14"/>
      <c r="C220" s="100"/>
      <c r="D220" s="97"/>
      <c r="E220" s="97"/>
      <c r="F220" s="98"/>
    </row>
    <row r="221" spans="1:7" s="99" customFormat="1" ht="15.75" x14ac:dyDescent="0.2">
      <c r="A221" s="3" t="s">
        <v>73</v>
      </c>
      <c r="B221" s="14" t="s">
        <v>195</v>
      </c>
      <c r="C221" s="41"/>
      <c r="D221" s="100" t="s">
        <v>67</v>
      </c>
      <c r="E221" s="97">
        <v>10</v>
      </c>
      <c r="F221" s="97"/>
      <c r="G221" s="98">
        <f>ROUND(E221*F221,2)</f>
        <v>0</v>
      </c>
    </row>
    <row r="222" spans="1:7" s="99" customFormat="1" ht="15.75" x14ac:dyDescent="0.2">
      <c r="A222" s="3" t="s">
        <v>81</v>
      </c>
      <c r="B222" s="14" t="s">
        <v>196</v>
      </c>
      <c r="C222" s="41"/>
      <c r="D222" s="100" t="s">
        <v>67</v>
      </c>
      <c r="E222" s="97">
        <v>10</v>
      </c>
      <c r="F222" s="97"/>
      <c r="G222" s="98">
        <f>ROUND(E222*F222,2)</f>
        <v>0</v>
      </c>
    </row>
    <row r="223" spans="1:7" s="99" customFormat="1" ht="57" x14ac:dyDescent="0.2">
      <c r="A223" s="3" t="s">
        <v>182</v>
      </c>
      <c r="B223" s="14" t="s">
        <v>444</v>
      </c>
      <c r="C223" s="14"/>
      <c r="D223" s="100" t="s">
        <v>64</v>
      </c>
      <c r="E223" s="97">
        <v>1</v>
      </c>
      <c r="F223" s="97"/>
      <c r="G223" s="98">
        <f t="shared" ref="G223" si="17">ROUND(E223*F223,2)</f>
        <v>0</v>
      </c>
    </row>
    <row r="224" spans="1:7" s="102" customFormat="1" ht="15.75" thickBot="1" x14ac:dyDescent="0.3">
      <c r="A224" s="6"/>
      <c r="B224" s="7" t="s">
        <v>197</v>
      </c>
      <c r="C224" s="42"/>
      <c r="D224" s="8"/>
      <c r="E224" s="8"/>
      <c r="F224" s="101"/>
      <c r="G224" s="101">
        <f>SUM(G221:G222)</f>
        <v>0</v>
      </c>
    </row>
    <row r="225" spans="1:7" s="102" customFormat="1" ht="15.75" thickTop="1" x14ac:dyDescent="0.25">
      <c r="A225" s="51"/>
      <c r="B225" s="10"/>
      <c r="C225" s="40"/>
      <c r="D225" s="52"/>
      <c r="E225" s="52"/>
      <c r="F225" s="113"/>
      <c r="G225" s="113"/>
    </row>
    <row r="227" spans="1:7" x14ac:dyDescent="0.2">
      <c r="A227" s="9" t="s">
        <v>171</v>
      </c>
      <c r="B227" s="10" t="s">
        <v>10</v>
      </c>
      <c r="C227" s="40"/>
      <c r="D227" s="11"/>
      <c r="E227" s="11"/>
      <c r="F227" s="12"/>
      <c r="G227" s="12"/>
    </row>
    <row r="228" spans="1:7" x14ac:dyDescent="0.2">
      <c r="B228" s="14"/>
      <c r="C228" s="41"/>
      <c r="D228" s="47"/>
      <c r="G228" s="53"/>
    </row>
    <row r="229" spans="1:7" ht="114" x14ac:dyDescent="0.2">
      <c r="A229" s="3" t="s">
        <v>82</v>
      </c>
      <c r="B229" s="14" t="s">
        <v>445</v>
      </c>
      <c r="C229" s="41"/>
      <c r="D229" s="47" t="s">
        <v>64</v>
      </c>
      <c r="E229" s="72">
        <v>1</v>
      </c>
      <c r="G229" s="53">
        <f>ROUND(E229*F229,2)</f>
        <v>0</v>
      </c>
    </row>
    <row r="230" spans="1:7" ht="15" thickBot="1" x14ac:dyDescent="0.25">
      <c r="A230" s="6"/>
      <c r="B230" s="7" t="s">
        <v>11</v>
      </c>
      <c r="C230" s="42"/>
      <c r="D230" s="8"/>
      <c r="E230" s="8"/>
      <c r="F230" s="75"/>
      <c r="G230" s="75">
        <f>SUM(G228:G229)</f>
        <v>0</v>
      </c>
    </row>
    <row r="231" spans="1:7" ht="15" thickTop="1" x14ac:dyDescent="0.2"/>
  </sheetData>
  <pageMargins left="0.51181102362204722" right="0.39370078740157483" top="0.51181102362204722" bottom="0.51181102362204722" header="0.27559055118110237" footer="0.27559055118110237"/>
  <pageSetup paperSize="9" scale="65" fitToHeight="19" orientation="portrait" r:id="rId1"/>
  <headerFooter alignWithMargins="0">
    <oddFooter>&amp;L&amp;8&amp;A&amp;R&amp;8&amp;P / &amp;N</oddFooter>
  </headerFooter>
  <rowBreaks count="1" manualBreakCount="1">
    <brk id="844"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7"/>
  <sheetViews>
    <sheetView view="pageBreakPreview" zoomScale="85" zoomScaleNormal="85" zoomScaleSheetLayoutView="85" workbookViewId="0"/>
  </sheetViews>
  <sheetFormatPr defaultRowHeight="14.25" x14ac:dyDescent="0.2"/>
  <cols>
    <col min="1" max="1" width="7.69921875" style="3" customWidth="1"/>
    <col min="2" max="2" width="55.69921875" style="5" customWidth="1"/>
    <col min="3" max="3" width="16.69921875" style="43" customWidth="1"/>
    <col min="4" max="4" width="5.69921875" style="72" customWidth="1"/>
    <col min="5" max="5" width="7.69921875" style="72" customWidth="1"/>
    <col min="6" max="7" width="10.69921875" style="72" customWidth="1"/>
    <col min="8" max="16384" width="8.796875" style="48"/>
  </cols>
  <sheetData>
    <row r="1" spans="1:7" s="57" customFormat="1" x14ac:dyDescent="0.2">
      <c r="A1" s="49" t="s">
        <v>97</v>
      </c>
      <c r="B1" s="55" t="str">
        <f>'Naslovna stran'!C22</f>
        <v>Nepremičnine Celje d.o.o.</v>
      </c>
      <c r="C1" s="56"/>
    </row>
    <row r="2" spans="1:7" s="57" customFormat="1" x14ac:dyDescent="0.2">
      <c r="A2" s="49" t="s">
        <v>174</v>
      </c>
      <c r="B2" s="55" t="str">
        <f>'Naslovna stran'!C25</f>
        <v>Prenova treh kopalnic na naslovu Kraigherjeva 28 v Celju</v>
      </c>
      <c r="C2" s="56"/>
    </row>
    <row r="3" spans="1:7" s="57" customFormat="1" x14ac:dyDescent="0.2">
      <c r="A3" s="49" t="s">
        <v>121</v>
      </c>
      <c r="B3" s="55">
        <f>'Naslovna stran'!C8</f>
        <v>0</v>
      </c>
      <c r="C3" s="56"/>
    </row>
    <row r="4" spans="1:7" s="57" customFormat="1" x14ac:dyDescent="0.2">
      <c r="C4" s="58"/>
    </row>
    <row r="5" spans="1:7" s="64" customFormat="1" ht="10.5" x14ac:dyDescent="0.15">
      <c r="A5" s="59" t="s">
        <v>93</v>
      </c>
      <c r="B5" s="60" t="s">
        <v>145</v>
      </c>
      <c r="C5" s="61" t="s">
        <v>410</v>
      </c>
      <c r="D5" s="62" t="s">
        <v>146</v>
      </c>
      <c r="E5" s="63" t="s">
        <v>94</v>
      </c>
      <c r="F5" s="63" t="s">
        <v>485</v>
      </c>
      <c r="G5" s="63" t="s">
        <v>95</v>
      </c>
    </row>
    <row r="6" spans="1:7" s="55" customFormat="1" x14ac:dyDescent="0.2">
      <c r="C6" s="56"/>
    </row>
    <row r="7" spans="1:7" s="70" customFormat="1" ht="15.75" x14ac:dyDescent="0.25">
      <c r="A7" s="65" t="s">
        <v>109</v>
      </c>
      <c r="B7" s="66" t="s">
        <v>122</v>
      </c>
      <c r="C7" s="67"/>
      <c r="D7" s="68"/>
      <c r="E7" s="68"/>
      <c r="F7" s="69"/>
      <c r="G7" s="69"/>
    </row>
    <row r="8" spans="1:7" x14ac:dyDescent="0.2">
      <c r="B8" s="4"/>
      <c r="C8" s="39"/>
      <c r="D8" s="71"/>
      <c r="E8" s="71"/>
    </row>
    <row r="9" spans="1:7" s="13" customFormat="1" ht="15" x14ac:dyDescent="0.25">
      <c r="A9" s="9" t="s">
        <v>124</v>
      </c>
      <c r="B9" s="10" t="s">
        <v>144</v>
      </c>
      <c r="C9" s="40"/>
      <c r="D9" s="11"/>
      <c r="E9" s="11"/>
      <c r="F9" s="12"/>
      <c r="G9" s="12"/>
    </row>
    <row r="10" spans="1:7" s="54" customFormat="1" x14ac:dyDescent="0.2">
      <c r="A10" s="3"/>
      <c r="B10" s="73"/>
      <c r="C10" s="74"/>
      <c r="D10" s="47"/>
      <c r="E10" s="53"/>
      <c r="F10" s="53"/>
      <c r="G10" s="53"/>
    </row>
    <row r="11" spans="1:7" s="54" customFormat="1" ht="99.75" x14ac:dyDescent="0.2">
      <c r="A11" s="3" t="s">
        <v>61</v>
      </c>
      <c r="B11" s="45" t="s">
        <v>201</v>
      </c>
      <c r="C11" s="41"/>
      <c r="D11" s="47"/>
      <c r="E11" s="53"/>
      <c r="F11" s="53"/>
      <c r="G11" s="53"/>
    </row>
    <row r="12" spans="1:7" s="54" customFormat="1" ht="28.5" x14ac:dyDescent="0.2">
      <c r="A12" s="3" t="s">
        <v>69</v>
      </c>
      <c r="B12" s="45" t="s">
        <v>212</v>
      </c>
      <c r="C12" s="41"/>
      <c r="D12" s="47"/>
      <c r="F12" s="53"/>
      <c r="G12" s="53"/>
    </row>
    <row r="13" spans="1:7" s="54" customFormat="1" ht="15.75" x14ac:dyDescent="0.2">
      <c r="A13" s="3"/>
      <c r="B13" s="45" t="s">
        <v>283</v>
      </c>
      <c r="C13" s="41"/>
      <c r="D13" s="47" t="s">
        <v>68</v>
      </c>
      <c r="E13" s="53">
        <v>10.5</v>
      </c>
      <c r="F13" s="53"/>
      <c r="G13" s="53">
        <f t="shared" ref="G13:G16" si="0">ROUND(E13*F13,2)</f>
        <v>0</v>
      </c>
    </row>
    <row r="14" spans="1:7" s="54" customFormat="1" ht="15.75" x14ac:dyDescent="0.2">
      <c r="A14" s="3"/>
      <c r="B14" s="45" t="s">
        <v>284</v>
      </c>
      <c r="C14" s="41"/>
      <c r="D14" s="47" t="s">
        <v>68</v>
      </c>
      <c r="E14" s="53">
        <v>3</v>
      </c>
      <c r="F14" s="53"/>
      <c r="G14" s="53">
        <f t="shared" si="0"/>
        <v>0</v>
      </c>
    </row>
    <row r="15" spans="1:7" s="54" customFormat="1" ht="171" x14ac:dyDescent="0.2">
      <c r="A15" s="46" t="s">
        <v>62</v>
      </c>
      <c r="B15" s="45" t="s">
        <v>411</v>
      </c>
      <c r="C15" s="41"/>
      <c r="D15" s="47" t="s">
        <v>68</v>
      </c>
      <c r="E15" s="53">
        <v>3.66</v>
      </c>
      <c r="F15" s="98"/>
      <c r="G15" s="98">
        <f>ROUND(E15*F15,2)</f>
        <v>0</v>
      </c>
    </row>
    <row r="16" spans="1:7" s="54" customFormat="1" ht="172.5" x14ac:dyDescent="0.2">
      <c r="A16" s="46" t="s">
        <v>87</v>
      </c>
      <c r="B16" s="45" t="s">
        <v>210</v>
      </c>
      <c r="C16" s="41"/>
      <c r="D16" s="47" t="s">
        <v>67</v>
      </c>
      <c r="E16" s="53">
        <v>15</v>
      </c>
      <c r="F16" s="72"/>
      <c r="G16" s="53">
        <f t="shared" si="0"/>
        <v>0</v>
      </c>
    </row>
    <row r="17" spans="1:7" s="54" customFormat="1" ht="233.25" customHeight="1" x14ac:dyDescent="0.2">
      <c r="A17" s="46" t="s">
        <v>89</v>
      </c>
      <c r="B17" s="45" t="s">
        <v>234</v>
      </c>
      <c r="C17" s="41"/>
      <c r="D17" s="96"/>
      <c r="E17" s="98"/>
      <c r="F17" s="98"/>
      <c r="G17" s="98"/>
    </row>
    <row r="18" spans="1:7" s="54" customFormat="1" ht="42.75" x14ac:dyDescent="0.2">
      <c r="A18" s="46" t="s">
        <v>258</v>
      </c>
      <c r="B18" s="45" t="s">
        <v>281</v>
      </c>
      <c r="C18" s="41"/>
      <c r="D18" s="96" t="s">
        <v>64</v>
      </c>
      <c r="E18" s="98">
        <v>1</v>
      </c>
      <c r="F18" s="98"/>
      <c r="G18" s="98">
        <f>ROUND(E18*F18,2)</f>
        <v>0</v>
      </c>
    </row>
    <row r="19" spans="1:7" s="54" customFormat="1" ht="71.25" x14ac:dyDescent="0.2">
      <c r="A19" s="46" t="s">
        <v>17</v>
      </c>
      <c r="B19" s="45" t="s">
        <v>249</v>
      </c>
      <c r="C19" s="41"/>
      <c r="D19" s="47"/>
      <c r="E19" s="53"/>
      <c r="F19" s="53"/>
      <c r="G19" s="53"/>
    </row>
    <row r="20" spans="1:7" s="54" customFormat="1" ht="15.75" x14ac:dyDescent="0.2">
      <c r="A20" s="46" t="s">
        <v>233</v>
      </c>
      <c r="B20" s="45" t="s">
        <v>232</v>
      </c>
      <c r="C20" s="41"/>
      <c r="D20" s="47" t="s">
        <v>68</v>
      </c>
      <c r="E20" s="53">
        <v>10.66</v>
      </c>
      <c r="F20" s="53"/>
      <c r="G20" s="53">
        <f t="shared" ref="G20" si="1">ROUND(E20*F20,2)</f>
        <v>0</v>
      </c>
    </row>
    <row r="21" spans="1:7" s="54" customFormat="1" ht="99.75" x14ac:dyDescent="0.2">
      <c r="A21" s="46" t="s">
        <v>18</v>
      </c>
      <c r="B21" s="45" t="s">
        <v>63</v>
      </c>
      <c r="C21" s="41"/>
      <c r="D21" s="47"/>
      <c r="E21" s="53"/>
      <c r="F21" s="53"/>
      <c r="G21" s="53"/>
    </row>
    <row r="22" spans="1:7" s="54" customFormat="1" ht="57" x14ac:dyDescent="0.2">
      <c r="A22" s="46" t="s">
        <v>213</v>
      </c>
      <c r="B22" s="45" t="s">
        <v>260</v>
      </c>
      <c r="C22" s="41"/>
      <c r="D22" s="125" t="s">
        <v>64</v>
      </c>
      <c r="E22" s="72">
        <v>1</v>
      </c>
      <c r="F22" s="97"/>
      <c r="G22" s="98">
        <f t="shared" ref="G22" si="2">ROUND(E22*F22,2)</f>
        <v>0</v>
      </c>
    </row>
    <row r="23" spans="1:7" s="54" customFormat="1" ht="71.25" x14ac:dyDescent="0.2">
      <c r="A23" s="46" t="s">
        <v>300</v>
      </c>
      <c r="B23" s="117" t="s">
        <v>319</v>
      </c>
      <c r="C23" s="41"/>
      <c r="D23" s="100" t="s">
        <v>64</v>
      </c>
      <c r="E23" s="97">
        <v>1</v>
      </c>
      <c r="F23" s="98"/>
      <c r="G23" s="98">
        <f t="shared" ref="G23:G27" si="3">ROUND(E23*F23,2)</f>
        <v>0</v>
      </c>
    </row>
    <row r="24" spans="1:7" ht="42.75" x14ac:dyDescent="0.2">
      <c r="A24" s="46" t="s">
        <v>301</v>
      </c>
      <c r="B24" s="45" t="s">
        <v>214</v>
      </c>
      <c r="C24" s="41"/>
      <c r="D24" s="47" t="s">
        <v>67</v>
      </c>
      <c r="E24" s="53">
        <v>0.7</v>
      </c>
      <c r="F24" s="98"/>
      <c r="G24" s="53">
        <f t="shared" si="3"/>
        <v>0</v>
      </c>
    </row>
    <row r="25" spans="1:7" s="99" customFormat="1" ht="42.75" x14ac:dyDescent="0.2">
      <c r="A25" s="46" t="s">
        <v>302</v>
      </c>
      <c r="B25" s="105" t="s">
        <v>189</v>
      </c>
      <c r="C25" s="41"/>
      <c r="D25" s="47" t="s">
        <v>64</v>
      </c>
      <c r="E25" s="72">
        <v>1</v>
      </c>
      <c r="F25" s="97"/>
      <c r="G25" s="98">
        <f t="shared" si="3"/>
        <v>0</v>
      </c>
    </row>
    <row r="26" spans="1:7" s="99" customFormat="1" ht="42.75" x14ac:dyDescent="0.2">
      <c r="A26" s="46" t="s">
        <v>303</v>
      </c>
      <c r="B26" s="105" t="s">
        <v>261</v>
      </c>
      <c r="C26" s="41"/>
      <c r="D26" s="47" t="s">
        <v>64</v>
      </c>
      <c r="E26" s="72">
        <v>1</v>
      </c>
      <c r="F26" s="97"/>
      <c r="G26" s="98">
        <f t="shared" si="3"/>
        <v>0</v>
      </c>
    </row>
    <row r="27" spans="1:7" ht="28.5" x14ac:dyDescent="0.2">
      <c r="A27" s="46" t="s">
        <v>304</v>
      </c>
      <c r="B27" s="45" t="s">
        <v>19</v>
      </c>
      <c r="C27" s="41"/>
      <c r="D27" s="47" t="s">
        <v>64</v>
      </c>
      <c r="E27" s="72">
        <v>1</v>
      </c>
      <c r="G27" s="53">
        <f t="shared" si="3"/>
        <v>0</v>
      </c>
    </row>
    <row r="28" spans="1:7" s="13" customFormat="1" ht="15.75" thickBot="1" x14ac:dyDescent="0.3">
      <c r="A28" s="6"/>
      <c r="B28" s="7" t="s">
        <v>147</v>
      </c>
      <c r="C28" s="42"/>
      <c r="D28" s="8"/>
      <c r="E28" s="8"/>
      <c r="F28" s="75"/>
      <c r="G28" s="75">
        <f>SUM(G10:G27)</f>
        <v>0</v>
      </c>
    </row>
    <row r="29" spans="1:7" ht="15" thickTop="1" x14ac:dyDescent="0.2"/>
    <row r="31" spans="1:7" s="13" customFormat="1" ht="15" x14ac:dyDescent="0.25">
      <c r="A31" s="9" t="s">
        <v>20</v>
      </c>
      <c r="B31" s="10" t="s">
        <v>21</v>
      </c>
      <c r="C31" s="40"/>
      <c r="D31" s="11"/>
      <c r="E31" s="11"/>
      <c r="F31" s="12"/>
      <c r="G31" s="12"/>
    </row>
    <row r="32" spans="1:7" x14ac:dyDescent="0.2">
      <c r="B32" s="14"/>
      <c r="C32" s="41"/>
      <c r="D32" s="47"/>
      <c r="G32" s="53"/>
    </row>
    <row r="33" spans="1:7" ht="128.25" x14ac:dyDescent="0.2">
      <c r="A33" s="46" t="s">
        <v>75</v>
      </c>
      <c r="B33" s="45" t="s">
        <v>202</v>
      </c>
      <c r="C33" s="41"/>
      <c r="D33" s="47"/>
      <c r="G33" s="53"/>
    </row>
    <row r="34" spans="1:7" ht="28.5" x14ac:dyDescent="0.2">
      <c r="A34" s="46" t="s">
        <v>203</v>
      </c>
      <c r="B34" s="45" t="s">
        <v>204</v>
      </c>
      <c r="C34" s="41"/>
      <c r="D34" s="47" t="s">
        <v>67</v>
      </c>
      <c r="E34" s="72">
        <v>10</v>
      </c>
      <c r="G34" s="53">
        <f t="shared" ref="G34:G36" si="4">ROUND(E34*F34,2)</f>
        <v>0</v>
      </c>
    </row>
    <row r="35" spans="1:7" ht="15.75" x14ac:dyDescent="0.2">
      <c r="A35" s="46" t="s">
        <v>205</v>
      </c>
      <c r="B35" s="45" t="s">
        <v>215</v>
      </c>
      <c r="C35" s="41"/>
      <c r="D35" s="47" t="s">
        <v>68</v>
      </c>
      <c r="E35" s="72">
        <v>13.5</v>
      </c>
      <c r="G35" s="53">
        <f t="shared" si="4"/>
        <v>0</v>
      </c>
    </row>
    <row r="36" spans="1:7" ht="85.5" x14ac:dyDescent="0.2">
      <c r="A36" s="46" t="s">
        <v>206</v>
      </c>
      <c r="B36" s="45" t="s">
        <v>207</v>
      </c>
      <c r="C36" s="41"/>
      <c r="D36" s="47" t="s">
        <v>67</v>
      </c>
      <c r="E36" s="72">
        <v>20</v>
      </c>
      <c r="G36" s="53">
        <f t="shared" si="4"/>
        <v>0</v>
      </c>
    </row>
    <row r="37" spans="1:7" ht="99.75" x14ac:dyDescent="0.2">
      <c r="A37" s="46" t="s">
        <v>76</v>
      </c>
      <c r="B37" s="45" t="s">
        <v>412</v>
      </c>
      <c r="C37" s="100"/>
      <c r="D37" s="100" t="s">
        <v>66</v>
      </c>
      <c r="E37" s="97">
        <v>1</v>
      </c>
      <c r="F37" s="97"/>
      <c r="G37" s="98">
        <f>ROUND(E37*F37,2)</f>
        <v>0</v>
      </c>
    </row>
    <row r="38" spans="1:7" s="13" customFormat="1" ht="15.75" thickBot="1" x14ac:dyDescent="0.3">
      <c r="A38" s="6"/>
      <c r="B38" s="7" t="s">
        <v>22</v>
      </c>
      <c r="C38" s="42"/>
      <c r="D38" s="8"/>
      <c r="E38" s="8"/>
      <c r="F38" s="75"/>
      <c r="G38" s="75">
        <f>SUM(G32:G37)</f>
        <v>0</v>
      </c>
    </row>
    <row r="39" spans="1:7" ht="15" thickTop="1" x14ac:dyDescent="0.2">
      <c r="C39" s="72"/>
      <c r="G39" s="48"/>
    </row>
    <row r="41" spans="1:7" ht="15" x14ac:dyDescent="0.25">
      <c r="A41" s="9" t="s">
        <v>23</v>
      </c>
      <c r="B41" s="10" t="s">
        <v>24</v>
      </c>
      <c r="C41" s="11"/>
      <c r="D41" s="11"/>
      <c r="E41" s="12"/>
      <c r="F41" s="12"/>
      <c r="G41" s="13"/>
    </row>
    <row r="42" spans="1:7" x14ac:dyDescent="0.2">
      <c r="B42" s="14"/>
      <c r="C42" s="47"/>
      <c r="F42" s="53"/>
      <c r="G42" s="48"/>
    </row>
    <row r="43" spans="1:7" ht="217.5" customHeight="1" x14ac:dyDescent="0.2">
      <c r="A43" s="3" t="s">
        <v>74</v>
      </c>
      <c r="B43" s="45" t="s">
        <v>184</v>
      </c>
      <c r="C43" s="41" t="s">
        <v>413</v>
      </c>
      <c r="D43" s="47" t="s">
        <v>68</v>
      </c>
      <c r="E43" s="72">
        <v>3.66</v>
      </c>
      <c r="G43" s="53">
        <f>ROUND(E43*F43,2)</f>
        <v>0</v>
      </c>
    </row>
    <row r="44" spans="1:7" ht="15" thickBot="1" x14ac:dyDescent="0.25">
      <c r="A44" s="6"/>
      <c r="B44" s="7" t="s">
        <v>27</v>
      </c>
      <c r="C44" s="42"/>
      <c r="D44" s="8"/>
      <c r="E44" s="8"/>
      <c r="F44" s="75"/>
      <c r="G44" s="75">
        <f>SUM(G42:G43)</f>
        <v>0</v>
      </c>
    </row>
    <row r="45" spans="1:7" ht="15" thickTop="1" x14ac:dyDescent="0.2">
      <c r="C45" s="72"/>
      <c r="G45" s="48"/>
    </row>
    <row r="46" spans="1:7" x14ac:dyDescent="0.2">
      <c r="C46" s="76"/>
      <c r="D46" s="76"/>
    </row>
    <row r="47" spans="1:7" ht="15" x14ac:dyDescent="0.25">
      <c r="A47" s="9" t="s">
        <v>25</v>
      </c>
      <c r="B47" s="10" t="s">
        <v>26</v>
      </c>
      <c r="C47" s="76"/>
      <c r="D47" s="76"/>
      <c r="E47" s="12"/>
      <c r="F47" s="12"/>
      <c r="G47" s="13"/>
    </row>
    <row r="48" spans="1:7" x14ac:dyDescent="0.2">
      <c r="B48" s="14"/>
      <c r="C48" s="76"/>
      <c r="D48" s="76"/>
      <c r="F48" s="53"/>
      <c r="G48" s="48"/>
    </row>
    <row r="49" spans="1:7" ht="160.5" customHeight="1" x14ac:dyDescent="0.2">
      <c r="A49" s="46" t="s">
        <v>73</v>
      </c>
      <c r="B49" s="14" t="s">
        <v>28</v>
      </c>
      <c r="C49" s="41" t="s">
        <v>414</v>
      </c>
      <c r="D49" s="47"/>
      <c r="E49" s="53"/>
      <c r="F49" s="53"/>
      <c r="G49" s="53"/>
    </row>
    <row r="50" spans="1:7" ht="15.75" x14ac:dyDescent="0.2">
      <c r="A50" s="46" t="s">
        <v>29</v>
      </c>
      <c r="B50" s="14" t="s">
        <v>30</v>
      </c>
      <c r="C50" s="41"/>
      <c r="D50" s="47" t="s">
        <v>96</v>
      </c>
      <c r="E50" s="53">
        <v>3.66</v>
      </c>
      <c r="F50" s="53"/>
      <c r="G50" s="53">
        <f>ROUND(E50*F50,2)</f>
        <v>0</v>
      </c>
    </row>
    <row r="51" spans="1:7" ht="28.5" x14ac:dyDescent="0.2">
      <c r="A51" s="46" t="s">
        <v>31</v>
      </c>
      <c r="B51" s="45" t="s">
        <v>176</v>
      </c>
      <c r="C51" s="41"/>
      <c r="D51" s="77" t="s">
        <v>67</v>
      </c>
      <c r="E51" s="53">
        <v>10.199999999999999</v>
      </c>
      <c r="F51" s="53"/>
      <c r="G51" s="53">
        <f>ROUND(E51*F51,2)</f>
        <v>0</v>
      </c>
    </row>
    <row r="52" spans="1:7" ht="15.75" x14ac:dyDescent="0.2">
      <c r="A52" s="46" t="s">
        <v>32</v>
      </c>
      <c r="B52" s="45" t="s">
        <v>198</v>
      </c>
      <c r="C52" s="41"/>
      <c r="D52" s="47" t="s">
        <v>96</v>
      </c>
      <c r="E52" s="53">
        <v>4.5</v>
      </c>
      <c r="F52" s="53"/>
      <c r="G52" s="53">
        <f>ROUND(E52*F52,2)</f>
        <v>0</v>
      </c>
    </row>
    <row r="53" spans="1:7" x14ac:dyDescent="0.2">
      <c r="A53" s="46" t="s">
        <v>56</v>
      </c>
      <c r="B53" s="14" t="s">
        <v>216</v>
      </c>
      <c r="C53" s="41"/>
      <c r="D53" s="47" t="s">
        <v>66</v>
      </c>
      <c r="E53" s="53">
        <v>2</v>
      </c>
      <c r="F53" s="53"/>
      <c r="G53" s="53">
        <f>ROUND(E53*F53,2)</f>
        <v>0</v>
      </c>
    </row>
    <row r="54" spans="1:7" x14ac:dyDescent="0.2">
      <c r="A54" s="46" t="s">
        <v>250</v>
      </c>
      <c r="B54" s="14" t="s">
        <v>251</v>
      </c>
      <c r="C54" s="41"/>
      <c r="D54" s="47" t="s">
        <v>66</v>
      </c>
      <c r="E54" s="53">
        <v>2</v>
      </c>
      <c r="F54" s="53"/>
      <c r="G54" s="53">
        <f>ROUND(E54*F54,2)</f>
        <v>0</v>
      </c>
    </row>
    <row r="55" spans="1:7" ht="15" thickBot="1" x14ac:dyDescent="0.25">
      <c r="A55" s="6"/>
      <c r="B55" s="7" t="s">
        <v>55</v>
      </c>
      <c r="C55" s="42"/>
      <c r="D55" s="8"/>
      <c r="E55" s="8"/>
      <c r="F55" s="75"/>
      <c r="G55" s="75">
        <f>SUM(G49:G54)</f>
        <v>0</v>
      </c>
    </row>
    <row r="56" spans="1:7" ht="15" thickTop="1" x14ac:dyDescent="0.2"/>
    <row r="58" spans="1:7" s="70" customFormat="1" ht="15.75" x14ac:dyDescent="0.25">
      <c r="A58" s="65" t="s">
        <v>110</v>
      </c>
      <c r="B58" s="66" t="s">
        <v>125</v>
      </c>
      <c r="C58" s="67"/>
      <c r="D58" s="68"/>
      <c r="E58" s="68"/>
      <c r="F58" s="69"/>
      <c r="G58" s="69"/>
    </row>
    <row r="59" spans="1:7" x14ac:dyDescent="0.2">
      <c r="B59" s="4"/>
      <c r="C59" s="39"/>
      <c r="D59" s="71"/>
      <c r="E59" s="71"/>
    </row>
    <row r="60" spans="1:7" s="13" customFormat="1" ht="15" x14ac:dyDescent="0.25">
      <c r="A60" s="9" t="s">
        <v>127</v>
      </c>
      <c r="B60" s="10" t="s">
        <v>148</v>
      </c>
      <c r="C60" s="40"/>
      <c r="D60" s="11"/>
      <c r="E60" s="11"/>
      <c r="F60" s="12"/>
      <c r="G60" s="12"/>
    </row>
    <row r="61" spans="1:7" x14ac:dyDescent="0.2">
      <c r="B61" s="14"/>
      <c r="C61" s="41"/>
      <c r="D61" s="47"/>
      <c r="G61" s="53"/>
    </row>
    <row r="62" spans="1:7" ht="228" x14ac:dyDescent="0.2">
      <c r="A62" s="46" t="s">
        <v>61</v>
      </c>
      <c r="B62" s="14" t="s">
        <v>465</v>
      </c>
      <c r="C62" s="41" t="s">
        <v>415</v>
      </c>
      <c r="D62" s="47" t="s">
        <v>96</v>
      </c>
      <c r="E62" s="53">
        <v>3.66</v>
      </c>
      <c r="F62" s="53"/>
      <c r="G62" s="53">
        <f>ROUND(E62*F62,2)</f>
        <v>0</v>
      </c>
    </row>
    <row r="63" spans="1:7" ht="221.25" customHeight="1" x14ac:dyDescent="0.2">
      <c r="A63" s="46" t="s">
        <v>62</v>
      </c>
      <c r="B63" s="14" t="s">
        <v>466</v>
      </c>
      <c r="C63" s="121" t="s">
        <v>416</v>
      </c>
      <c r="D63" s="47" t="s">
        <v>96</v>
      </c>
      <c r="E63" s="53">
        <v>16.32</v>
      </c>
      <c r="F63" s="53"/>
      <c r="G63" s="53">
        <f>ROUND(E63*F63,2)</f>
        <v>0</v>
      </c>
    </row>
    <row r="64" spans="1:7" ht="213.75" x14ac:dyDescent="0.2">
      <c r="A64" s="46" t="s">
        <v>87</v>
      </c>
      <c r="B64" s="45" t="s">
        <v>419</v>
      </c>
      <c r="C64" s="41" t="s">
        <v>420</v>
      </c>
      <c r="D64" s="47" t="s">
        <v>68</v>
      </c>
      <c r="E64" s="72">
        <v>3</v>
      </c>
      <c r="F64" s="97"/>
      <c r="G64" s="98">
        <f>ROUND(E64*F64,2)</f>
        <v>0</v>
      </c>
    </row>
    <row r="65" spans="1:7" ht="28.5" x14ac:dyDescent="0.2">
      <c r="A65" s="46" t="s">
        <v>235</v>
      </c>
      <c r="B65" s="45" t="s">
        <v>421</v>
      </c>
      <c r="C65" s="41"/>
      <c r="D65" s="47" t="s">
        <v>64</v>
      </c>
      <c r="E65" s="72">
        <v>1</v>
      </c>
      <c r="F65" s="97"/>
      <c r="G65" s="98">
        <f>ROUND(E65*F65,2)</f>
        <v>0</v>
      </c>
    </row>
    <row r="66" spans="1:7" s="99" customFormat="1" ht="99.75" x14ac:dyDescent="0.2">
      <c r="A66" s="106" t="s">
        <v>89</v>
      </c>
      <c r="B66" s="45" t="s">
        <v>187</v>
      </c>
      <c r="C66" s="41"/>
      <c r="D66" s="96"/>
      <c r="E66" s="98"/>
      <c r="F66" s="98"/>
      <c r="G66" s="98"/>
    </row>
    <row r="67" spans="1:7" s="99" customFormat="1" ht="15.75" x14ac:dyDescent="0.2">
      <c r="A67" s="106" t="s">
        <v>422</v>
      </c>
      <c r="B67" s="45" t="s">
        <v>188</v>
      </c>
      <c r="C67" s="41"/>
      <c r="D67" s="96" t="s">
        <v>67</v>
      </c>
      <c r="E67" s="97">
        <v>0.9</v>
      </c>
      <c r="F67" s="97"/>
      <c r="G67" s="98">
        <f>ROUND(E67*F67,2)</f>
        <v>0</v>
      </c>
    </row>
    <row r="68" spans="1:7" ht="57" x14ac:dyDescent="0.2">
      <c r="A68" s="46" t="s">
        <v>17</v>
      </c>
      <c r="B68" s="45" t="s">
        <v>177</v>
      </c>
      <c r="C68" s="41"/>
      <c r="D68" s="47" t="s">
        <v>64</v>
      </c>
      <c r="E68" s="53">
        <v>1</v>
      </c>
      <c r="F68" s="53"/>
      <c r="G68" s="53">
        <f>ROUND(E68*F68,2)</f>
        <v>0</v>
      </c>
    </row>
    <row r="69" spans="1:7" s="13" customFormat="1" ht="15.75" thickBot="1" x14ac:dyDescent="0.3">
      <c r="A69" s="6"/>
      <c r="B69" s="7" t="s">
        <v>149</v>
      </c>
      <c r="C69" s="42"/>
      <c r="D69" s="8"/>
      <c r="E69" s="8"/>
      <c r="F69" s="75"/>
      <c r="G69" s="75">
        <f>SUM(G61:G68)</f>
        <v>0</v>
      </c>
    </row>
    <row r="70" spans="1:7" ht="15" thickTop="1" x14ac:dyDescent="0.2"/>
    <row r="72" spans="1:7" x14ac:dyDescent="0.2">
      <c r="A72" s="9" t="s">
        <v>128</v>
      </c>
      <c r="B72" s="10" t="s">
        <v>13</v>
      </c>
    </row>
    <row r="74" spans="1:7" s="99" customFormat="1" ht="156.75" x14ac:dyDescent="0.2">
      <c r="A74" s="46" t="s">
        <v>75</v>
      </c>
      <c r="B74" s="45" t="s">
        <v>417</v>
      </c>
      <c r="C74" s="41"/>
      <c r="D74" s="47"/>
      <c r="E74" s="72"/>
      <c r="F74" s="72"/>
      <c r="G74" s="53"/>
    </row>
    <row r="75" spans="1:7" s="99" customFormat="1" ht="242.25" x14ac:dyDescent="0.2">
      <c r="A75" s="46"/>
      <c r="B75" s="45" t="s">
        <v>418</v>
      </c>
      <c r="C75" s="41"/>
      <c r="D75" s="100" t="s">
        <v>64</v>
      </c>
      <c r="E75" s="97">
        <v>1</v>
      </c>
      <c r="F75" s="97"/>
      <c r="G75" s="98">
        <f>ROUND(E75*F75,2)</f>
        <v>0</v>
      </c>
    </row>
    <row r="76" spans="1:7" s="13" customFormat="1" ht="15.75" thickBot="1" x14ac:dyDescent="0.3">
      <c r="A76" s="6"/>
      <c r="B76" s="7" t="s">
        <v>14</v>
      </c>
      <c r="C76" s="42"/>
      <c r="D76" s="8"/>
      <c r="E76" s="8"/>
      <c r="F76" s="75"/>
      <c r="G76" s="75">
        <f>SUM(G74:G75)</f>
        <v>0</v>
      </c>
    </row>
    <row r="77" spans="1:7" ht="15" thickTop="1" x14ac:dyDescent="0.2"/>
    <row r="79" spans="1:7" s="13" customFormat="1" ht="15" x14ac:dyDescent="0.25">
      <c r="A79" s="9" t="s">
        <v>129</v>
      </c>
      <c r="B79" s="10" t="s">
        <v>150</v>
      </c>
      <c r="C79" s="40"/>
      <c r="D79" s="11"/>
      <c r="E79" s="11"/>
      <c r="F79" s="12"/>
      <c r="G79" s="12"/>
    </row>
    <row r="80" spans="1:7" x14ac:dyDescent="0.2">
      <c r="B80" s="14"/>
      <c r="C80" s="41"/>
      <c r="D80" s="47"/>
      <c r="G80" s="53"/>
    </row>
    <row r="81" spans="1:7" x14ac:dyDescent="0.2">
      <c r="B81" s="15" t="s">
        <v>178</v>
      </c>
      <c r="C81" s="44"/>
      <c r="G81" s="53"/>
    </row>
    <row r="82" spans="1:7" ht="128.25" x14ac:dyDescent="0.2">
      <c r="A82" s="46" t="s">
        <v>74</v>
      </c>
      <c r="B82" s="45" t="s">
        <v>217</v>
      </c>
      <c r="C82" s="41"/>
      <c r="D82" s="47"/>
      <c r="G82" s="53"/>
    </row>
    <row r="83" spans="1:7" ht="15.75" x14ac:dyDescent="0.2">
      <c r="A83" s="46" t="s">
        <v>311</v>
      </c>
      <c r="B83" s="45" t="s">
        <v>218</v>
      </c>
      <c r="C83" s="41"/>
      <c r="D83" s="47" t="s">
        <v>68</v>
      </c>
      <c r="E83" s="53">
        <v>1.1300000000000001</v>
      </c>
      <c r="F83" s="53"/>
      <c r="G83" s="53">
        <f>ROUND(E83*F83,2)</f>
        <v>0</v>
      </c>
    </row>
    <row r="84" spans="1:7" ht="15.75" x14ac:dyDescent="0.2">
      <c r="A84" s="46" t="s">
        <v>252</v>
      </c>
      <c r="B84" s="45" t="s">
        <v>285</v>
      </c>
      <c r="C84" s="41"/>
      <c r="D84" s="47" t="s">
        <v>68</v>
      </c>
      <c r="E84" s="53">
        <v>3</v>
      </c>
      <c r="F84" s="53"/>
      <c r="G84" s="53">
        <f>ROUND(E84*F84,2)</f>
        <v>0</v>
      </c>
    </row>
    <row r="85" spans="1:7" ht="15.75" x14ac:dyDescent="0.2">
      <c r="A85" s="46" t="s">
        <v>253</v>
      </c>
      <c r="B85" s="45" t="s">
        <v>219</v>
      </c>
      <c r="C85" s="41"/>
      <c r="D85" s="47" t="s">
        <v>68</v>
      </c>
      <c r="E85" s="53">
        <v>3.66</v>
      </c>
      <c r="F85" s="53"/>
      <c r="G85" s="53">
        <f>ROUND(E85*F85,2)</f>
        <v>0</v>
      </c>
    </row>
    <row r="86" spans="1:7" ht="15.75" x14ac:dyDescent="0.2">
      <c r="A86" s="46" t="s">
        <v>287</v>
      </c>
      <c r="B86" s="45" t="s">
        <v>220</v>
      </c>
      <c r="C86" s="41"/>
      <c r="D86" s="47" t="s">
        <v>68</v>
      </c>
      <c r="E86" s="53">
        <v>1.5</v>
      </c>
      <c r="F86" s="53"/>
      <c r="G86" s="53">
        <f>ROUND(E86*F86,2)</f>
        <v>0</v>
      </c>
    </row>
    <row r="87" spans="1:7" ht="57" x14ac:dyDescent="0.2">
      <c r="A87" s="46" t="s">
        <v>78</v>
      </c>
      <c r="B87" s="45" t="s">
        <v>221</v>
      </c>
      <c r="C87" s="41"/>
      <c r="D87" s="47"/>
      <c r="G87" s="53"/>
    </row>
    <row r="88" spans="1:7" ht="71.25" x14ac:dyDescent="0.2">
      <c r="A88" s="46" t="s">
        <v>222</v>
      </c>
      <c r="B88" s="45" t="s">
        <v>286</v>
      </c>
      <c r="C88" s="41" t="s">
        <v>451</v>
      </c>
      <c r="D88" s="47"/>
      <c r="E88" s="53">
        <v>3.3860000000000001</v>
      </c>
      <c r="F88" s="53"/>
      <c r="G88" s="53">
        <f t="shared" ref="G88:G91" si="5">ROUND(E88*F88,2)</f>
        <v>0</v>
      </c>
    </row>
    <row r="89" spans="1:7" ht="185.25" x14ac:dyDescent="0.2">
      <c r="A89" s="46" t="s">
        <v>224</v>
      </c>
      <c r="B89" s="45" t="s">
        <v>254</v>
      </c>
      <c r="C89" s="41" t="s">
        <v>452</v>
      </c>
      <c r="D89" s="47" t="s">
        <v>68</v>
      </c>
      <c r="E89" s="53">
        <v>5</v>
      </c>
      <c r="F89" s="53"/>
      <c r="G89" s="53">
        <f t="shared" si="5"/>
        <v>0</v>
      </c>
    </row>
    <row r="90" spans="1:7" ht="42.75" x14ac:dyDescent="0.2">
      <c r="A90" s="46" t="s">
        <v>226</v>
      </c>
      <c r="B90" s="45" t="s">
        <v>225</v>
      </c>
      <c r="C90" s="41" t="s">
        <v>453</v>
      </c>
      <c r="D90" s="47" t="s">
        <v>68</v>
      </c>
      <c r="E90" s="53">
        <v>3.66</v>
      </c>
      <c r="F90" s="53"/>
      <c r="G90" s="53">
        <f t="shared" si="5"/>
        <v>0</v>
      </c>
    </row>
    <row r="91" spans="1:7" ht="42.75" x14ac:dyDescent="0.2">
      <c r="A91" s="46" t="s">
        <v>236</v>
      </c>
      <c r="B91" s="45" t="s">
        <v>423</v>
      </c>
      <c r="C91" s="41"/>
      <c r="D91" s="47" t="s">
        <v>68</v>
      </c>
      <c r="E91" s="53">
        <v>8</v>
      </c>
      <c r="F91" s="53"/>
      <c r="G91" s="53">
        <f t="shared" si="5"/>
        <v>0</v>
      </c>
    </row>
    <row r="92" spans="1:7" x14ac:dyDescent="0.2">
      <c r="A92" s="46"/>
      <c r="B92" s="15" t="s">
        <v>15</v>
      </c>
      <c r="C92" s="41"/>
      <c r="D92" s="47"/>
      <c r="G92" s="53"/>
    </row>
    <row r="93" spans="1:7" ht="128.25" x14ac:dyDescent="0.2">
      <c r="A93" s="46" t="s">
        <v>79</v>
      </c>
      <c r="B93" s="14" t="s">
        <v>227</v>
      </c>
      <c r="C93" s="41"/>
      <c r="D93" s="77" t="s">
        <v>67</v>
      </c>
      <c r="E93" s="72">
        <v>8</v>
      </c>
      <c r="G93" s="53">
        <f>ROUND(E93*F93,2)</f>
        <v>0</v>
      </c>
    </row>
    <row r="94" spans="1:7" s="13" customFormat="1" ht="15.75" thickBot="1" x14ac:dyDescent="0.3">
      <c r="A94" s="6"/>
      <c r="B94" s="7" t="s">
        <v>151</v>
      </c>
      <c r="C94" s="42"/>
      <c r="D94" s="8"/>
      <c r="E94" s="8"/>
      <c r="F94" s="75"/>
      <c r="G94" s="75">
        <f>SUM(G81:G93)</f>
        <v>0</v>
      </c>
    </row>
    <row r="95" spans="1:7" ht="15" thickTop="1" x14ac:dyDescent="0.2"/>
    <row r="97" spans="1:7" x14ac:dyDescent="0.2">
      <c r="A97" s="9" t="s">
        <v>130</v>
      </c>
      <c r="B97" s="10" t="s">
        <v>237</v>
      </c>
      <c r="C97" s="40"/>
      <c r="D97" s="52"/>
      <c r="E97" s="52"/>
      <c r="F97" s="113"/>
      <c r="G97" s="113"/>
    </row>
    <row r="98" spans="1:7" x14ac:dyDescent="0.2">
      <c r="A98" s="51"/>
      <c r="B98" s="119"/>
      <c r="C98" s="40"/>
      <c r="D98" s="52"/>
      <c r="E98" s="52"/>
      <c r="F98" s="113"/>
      <c r="G98" s="113"/>
    </row>
    <row r="99" spans="1:7" ht="315" customHeight="1" x14ac:dyDescent="0.2">
      <c r="A99" s="46" t="s">
        <v>73</v>
      </c>
      <c r="B99" s="117" t="s">
        <v>288</v>
      </c>
      <c r="C99" s="41" t="s">
        <v>426</v>
      </c>
      <c r="D99" s="96" t="s">
        <v>64</v>
      </c>
      <c r="E99" s="97">
        <v>1</v>
      </c>
      <c r="F99" s="97"/>
      <c r="G99" s="98">
        <f t="shared" ref="G99:G100" si="6">ROUND(E99*F99,2)</f>
        <v>0</v>
      </c>
    </row>
    <row r="100" spans="1:7" ht="85.5" x14ac:dyDescent="0.2">
      <c r="A100" s="157" t="s">
        <v>81</v>
      </c>
      <c r="B100" s="158" t="s">
        <v>424</v>
      </c>
      <c r="C100" s="158"/>
      <c r="D100" s="96" t="s">
        <v>425</v>
      </c>
      <c r="E100" s="97">
        <v>4.5</v>
      </c>
      <c r="F100" s="97"/>
      <c r="G100" s="98">
        <f t="shared" si="6"/>
        <v>0</v>
      </c>
    </row>
    <row r="101" spans="1:7" ht="15" thickBot="1" x14ac:dyDescent="0.25">
      <c r="A101" s="6"/>
      <c r="B101" s="7" t="s">
        <v>238</v>
      </c>
      <c r="C101" s="42"/>
      <c r="D101" s="8"/>
      <c r="E101" s="8"/>
      <c r="F101" s="101"/>
      <c r="G101" s="101">
        <f>SUM(G98:G100)</f>
        <v>0</v>
      </c>
    </row>
    <row r="102" spans="1:7" ht="15" thickTop="1" x14ac:dyDescent="0.2"/>
    <row r="104" spans="1:7" s="13" customFormat="1" ht="15" x14ac:dyDescent="0.25">
      <c r="A104" s="9" t="s">
        <v>239</v>
      </c>
      <c r="B104" s="10" t="s">
        <v>85</v>
      </c>
      <c r="C104" s="40"/>
      <c r="D104" s="11"/>
      <c r="E104" s="11"/>
      <c r="F104" s="12"/>
      <c r="G104" s="12"/>
    </row>
    <row r="106" spans="1:7" ht="57" x14ac:dyDescent="0.2">
      <c r="A106" s="3" t="s">
        <v>82</v>
      </c>
      <c r="B106" s="116" t="s">
        <v>228</v>
      </c>
      <c r="C106" s="115"/>
      <c r="D106" s="47" t="s">
        <v>64</v>
      </c>
      <c r="E106" s="72">
        <v>1</v>
      </c>
      <c r="G106" s="53">
        <f t="shared" ref="G106:G108" si="7">ROUND(E106*F106,2)</f>
        <v>0</v>
      </c>
    </row>
    <row r="107" spans="1:7" ht="85.5" x14ac:dyDescent="0.2">
      <c r="A107" s="46" t="s">
        <v>186</v>
      </c>
      <c r="B107" s="116" t="s">
        <v>473</v>
      </c>
      <c r="C107" s="41"/>
      <c r="D107" s="47" t="s">
        <v>64</v>
      </c>
      <c r="E107" s="72">
        <v>1</v>
      </c>
      <c r="G107" s="53">
        <f t="shared" si="7"/>
        <v>0</v>
      </c>
    </row>
    <row r="108" spans="1:7" ht="71.25" x14ac:dyDescent="0.2">
      <c r="A108" s="46" t="s">
        <v>240</v>
      </c>
      <c r="B108" s="116" t="s">
        <v>474</v>
      </c>
      <c r="C108" s="41"/>
      <c r="D108" s="47" t="s">
        <v>64</v>
      </c>
      <c r="E108" s="72">
        <v>1</v>
      </c>
      <c r="G108" s="53">
        <f t="shared" si="7"/>
        <v>0</v>
      </c>
    </row>
    <row r="109" spans="1:7" s="13" customFormat="1" ht="15.75" thickBot="1" x14ac:dyDescent="0.3">
      <c r="A109" s="6"/>
      <c r="B109" s="7" t="s">
        <v>86</v>
      </c>
      <c r="C109" s="42"/>
      <c r="D109" s="8"/>
      <c r="E109" s="8"/>
      <c r="F109" s="75"/>
      <c r="G109" s="75">
        <f>SUM(G106:G108)</f>
        <v>0</v>
      </c>
    </row>
    <row r="110" spans="1:7" s="13" customFormat="1" ht="15.75" thickTop="1" x14ac:dyDescent="0.25">
      <c r="A110" s="51"/>
      <c r="B110" s="10"/>
      <c r="C110" s="40"/>
      <c r="D110" s="52"/>
      <c r="E110" s="52"/>
      <c r="F110" s="78"/>
      <c r="G110" s="78"/>
    </row>
    <row r="112" spans="1:7" s="70" customFormat="1" ht="15.75" x14ac:dyDescent="0.25">
      <c r="A112" s="65" t="s">
        <v>111</v>
      </c>
      <c r="B112" s="66" t="s">
        <v>131</v>
      </c>
      <c r="C112" s="67"/>
      <c r="D112" s="68"/>
      <c r="E112" s="68"/>
      <c r="F112" s="69"/>
      <c r="G112" s="69"/>
    </row>
    <row r="113" spans="1:7" s="70" customFormat="1" ht="15.75" x14ac:dyDescent="0.25">
      <c r="A113" s="65"/>
      <c r="B113" s="66"/>
      <c r="C113" s="67"/>
      <c r="D113" s="68"/>
      <c r="E113" s="68"/>
      <c r="F113" s="69"/>
      <c r="G113" s="69"/>
    </row>
    <row r="114" spans="1:7" ht="15" x14ac:dyDescent="0.2">
      <c r="A114" s="65"/>
      <c r="B114" s="111" t="s">
        <v>427</v>
      </c>
      <c r="C114" s="66"/>
      <c r="D114" s="68"/>
      <c r="E114" s="68"/>
      <c r="F114" s="69"/>
      <c r="G114" s="69"/>
    </row>
    <row r="115" spans="1:7" x14ac:dyDescent="0.2">
      <c r="B115" s="4"/>
      <c r="C115" s="39"/>
      <c r="D115" s="71"/>
      <c r="E115" s="71"/>
    </row>
    <row r="116" spans="1:7" s="13" customFormat="1" ht="15" x14ac:dyDescent="0.25">
      <c r="A116" s="9" t="s">
        <v>132</v>
      </c>
      <c r="B116" s="10" t="s">
        <v>157</v>
      </c>
      <c r="C116" s="40"/>
      <c r="D116" s="11"/>
      <c r="E116" s="11"/>
      <c r="F116" s="12"/>
      <c r="G116" s="12"/>
    </row>
    <row r="117" spans="1:7" x14ac:dyDescent="0.2">
      <c r="B117" s="14"/>
      <c r="C117" s="41"/>
      <c r="D117" s="47"/>
      <c r="G117" s="53"/>
    </row>
    <row r="118" spans="1:7" ht="99.75" x14ac:dyDescent="0.2">
      <c r="A118" s="3" t="s">
        <v>61</v>
      </c>
      <c r="B118" s="14" t="s">
        <v>63</v>
      </c>
      <c r="C118" s="41"/>
      <c r="D118" s="47"/>
      <c r="G118" s="53"/>
    </row>
    <row r="119" spans="1:7" ht="28.5" x14ac:dyDescent="0.2">
      <c r="A119" s="3" t="s">
        <v>69</v>
      </c>
      <c r="B119" s="45" t="s">
        <v>279</v>
      </c>
      <c r="C119" s="41"/>
      <c r="D119" s="109" t="s">
        <v>64</v>
      </c>
      <c r="E119" s="118">
        <v>1</v>
      </c>
      <c r="F119" s="118"/>
      <c r="G119" s="110">
        <f t="shared" ref="G119:G130" si="8">ROUND(E119*F119,2)</f>
        <v>0</v>
      </c>
    </row>
    <row r="120" spans="1:7" x14ac:dyDescent="0.2">
      <c r="A120" s="46" t="s">
        <v>70</v>
      </c>
      <c r="B120" s="45" t="s">
        <v>229</v>
      </c>
      <c r="C120" s="41"/>
      <c r="D120" s="100" t="s">
        <v>64</v>
      </c>
      <c r="E120" s="97">
        <v>1</v>
      </c>
      <c r="F120" s="97"/>
      <c r="G120" s="98">
        <f t="shared" si="8"/>
        <v>0</v>
      </c>
    </row>
    <row r="121" spans="1:7" ht="42.75" x14ac:dyDescent="0.2">
      <c r="A121" s="46" t="s">
        <v>71</v>
      </c>
      <c r="B121" s="45" t="s">
        <v>280</v>
      </c>
      <c r="C121" s="41"/>
      <c r="D121" s="100" t="s">
        <v>64</v>
      </c>
      <c r="E121" s="97">
        <v>1</v>
      </c>
      <c r="F121" s="97"/>
      <c r="G121" s="98">
        <f t="shared" si="8"/>
        <v>0</v>
      </c>
    </row>
    <row r="122" spans="1:7" ht="28.5" x14ac:dyDescent="0.2">
      <c r="A122" s="46" t="s">
        <v>72</v>
      </c>
      <c r="B122" s="45" t="s">
        <v>255</v>
      </c>
      <c r="C122" s="41"/>
      <c r="D122" s="100" t="s">
        <v>64</v>
      </c>
      <c r="E122" s="97">
        <v>1</v>
      </c>
      <c r="F122" s="97"/>
      <c r="G122" s="98">
        <f t="shared" si="8"/>
        <v>0</v>
      </c>
    </row>
    <row r="123" spans="1:7" x14ac:dyDescent="0.2">
      <c r="A123" s="106" t="s">
        <v>90</v>
      </c>
      <c r="B123" s="107" t="s">
        <v>230</v>
      </c>
      <c r="C123" s="108"/>
      <c r="D123" s="109" t="s">
        <v>64</v>
      </c>
      <c r="E123" s="118">
        <v>1</v>
      </c>
      <c r="F123" s="118"/>
      <c r="G123" s="110">
        <f t="shared" si="8"/>
        <v>0</v>
      </c>
    </row>
    <row r="124" spans="1:7" x14ac:dyDescent="0.2">
      <c r="A124" s="106" t="s">
        <v>16</v>
      </c>
      <c r="B124" s="107" t="s">
        <v>208</v>
      </c>
      <c r="C124" s="108"/>
      <c r="D124" s="109" t="s">
        <v>64</v>
      </c>
      <c r="E124" s="118">
        <v>1</v>
      </c>
      <c r="F124" s="118"/>
      <c r="G124" s="110">
        <f t="shared" si="8"/>
        <v>0</v>
      </c>
    </row>
    <row r="125" spans="1:7" ht="28.5" x14ac:dyDescent="0.2">
      <c r="A125" s="106" t="s">
        <v>158</v>
      </c>
      <c r="B125" s="107" t="s">
        <v>428</v>
      </c>
      <c r="C125" s="108"/>
      <c r="D125" s="109" t="s">
        <v>64</v>
      </c>
      <c r="E125" s="118">
        <v>1</v>
      </c>
      <c r="F125" s="118"/>
      <c r="G125" s="110">
        <f t="shared" si="8"/>
        <v>0</v>
      </c>
    </row>
    <row r="126" spans="1:7" ht="85.5" x14ac:dyDescent="0.2">
      <c r="A126" s="46" t="s">
        <v>159</v>
      </c>
      <c r="B126" s="45" t="s">
        <v>256</v>
      </c>
      <c r="C126" s="99"/>
      <c r="D126" s="100" t="s">
        <v>64</v>
      </c>
      <c r="E126" s="97">
        <v>1</v>
      </c>
      <c r="F126" s="97"/>
      <c r="G126" s="98">
        <f t="shared" si="8"/>
        <v>0</v>
      </c>
    </row>
    <row r="127" spans="1:7" ht="57" x14ac:dyDescent="0.2">
      <c r="A127" s="46" t="s">
        <v>231</v>
      </c>
      <c r="B127" s="45" t="s">
        <v>257</v>
      </c>
      <c r="C127" s="41"/>
      <c r="D127" s="47" t="s">
        <v>64</v>
      </c>
      <c r="E127" s="72">
        <v>1</v>
      </c>
      <c r="G127" s="53">
        <f t="shared" si="8"/>
        <v>0</v>
      </c>
    </row>
    <row r="128" spans="1:7" ht="57" x14ac:dyDescent="0.2">
      <c r="A128" s="46" t="s">
        <v>263</v>
      </c>
      <c r="B128" s="117" t="s">
        <v>289</v>
      </c>
      <c r="C128" s="41"/>
      <c r="D128" s="100" t="s">
        <v>64</v>
      </c>
      <c r="E128" s="97">
        <v>1</v>
      </c>
      <c r="F128" s="97"/>
      <c r="G128" s="98">
        <f t="shared" si="8"/>
        <v>0</v>
      </c>
    </row>
    <row r="129" spans="1:7" x14ac:dyDescent="0.2">
      <c r="A129" s="46" t="s">
        <v>264</v>
      </c>
      <c r="B129" s="14" t="s">
        <v>65</v>
      </c>
      <c r="C129" s="41"/>
      <c r="D129" s="47" t="s">
        <v>64</v>
      </c>
      <c r="E129" s="72">
        <v>1</v>
      </c>
      <c r="G129" s="53">
        <f>ROUND(E129*F129,2)</f>
        <v>0</v>
      </c>
    </row>
    <row r="130" spans="1:7" ht="171" x14ac:dyDescent="0.2">
      <c r="A130" s="46" t="s">
        <v>62</v>
      </c>
      <c r="B130" s="117" t="s">
        <v>211</v>
      </c>
      <c r="C130" s="41"/>
      <c r="D130" s="47" t="s">
        <v>64</v>
      </c>
      <c r="E130" s="72">
        <v>1</v>
      </c>
      <c r="G130" s="53">
        <f t="shared" si="8"/>
        <v>0</v>
      </c>
    </row>
    <row r="131" spans="1:7" s="13" customFormat="1" ht="15.75" thickBot="1" x14ac:dyDescent="0.3">
      <c r="A131" s="6"/>
      <c r="B131" s="7" t="s">
        <v>58</v>
      </c>
      <c r="C131" s="42"/>
      <c r="D131" s="8"/>
      <c r="E131" s="8"/>
      <c r="F131" s="75"/>
      <c r="G131" s="75">
        <f>SUM(G117:G130)</f>
        <v>0</v>
      </c>
    </row>
    <row r="132" spans="1:7" ht="15" thickTop="1" x14ac:dyDescent="0.2">
      <c r="B132" s="4"/>
      <c r="C132" s="39"/>
      <c r="D132" s="71"/>
      <c r="E132" s="71"/>
    </row>
    <row r="133" spans="1:7" x14ac:dyDescent="0.2">
      <c r="B133" s="4"/>
      <c r="C133" s="39"/>
      <c r="D133" s="71"/>
      <c r="E133" s="71"/>
    </row>
    <row r="134" spans="1:7" x14ac:dyDescent="0.2">
      <c r="A134" s="9" t="s">
        <v>133</v>
      </c>
      <c r="B134" s="10" t="s">
        <v>160</v>
      </c>
      <c r="C134" s="40"/>
      <c r="D134" s="11"/>
      <c r="E134" s="11"/>
      <c r="F134" s="12"/>
      <c r="G134" s="12"/>
    </row>
    <row r="135" spans="1:7" x14ac:dyDescent="0.2">
      <c r="B135" s="14"/>
      <c r="C135" s="41"/>
      <c r="D135" s="47"/>
      <c r="G135" s="53"/>
    </row>
    <row r="136" spans="1:7" ht="85.5" x14ac:dyDescent="0.2">
      <c r="A136" s="3" t="s">
        <v>75</v>
      </c>
      <c r="B136" s="159" t="s">
        <v>429</v>
      </c>
      <c r="C136" s="159"/>
      <c r="D136" s="100" t="s">
        <v>64</v>
      </c>
      <c r="E136" s="97">
        <v>1</v>
      </c>
      <c r="F136" s="97"/>
      <c r="G136" s="98">
        <f t="shared" ref="G136" si="9">ROUND(E136*F136,2)</f>
        <v>0</v>
      </c>
    </row>
    <row r="137" spans="1:7" ht="114.75" customHeight="1" x14ac:dyDescent="0.2">
      <c r="A137" s="46" t="s">
        <v>76</v>
      </c>
      <c r="B137" s="45" t="s">
        <v>245</v>
      </c>
      <c r="C137" s="41"/>
      <c r="D137" s="47" t="s">
        <v>64</v>
      </c>
      <c r="E137" s="72">
        <v>1</v>
      </c>
      <c r="G137" s="53">
        <f>ROUND(E137*F137,2)</f>
        <v>0</v>
      </c>
    </row>
    <row r="138" spans="1:7" ht="86.25" x14ac:dyDescent="0.2">
      <c r="A138" s="46" t="s">
        <v>77</v>
      </c>
      <c r="B138" s="45" t="s">
        <v>163</v>
      </c>
      <c r="C138" s="41"/>
      <c r="D138" s="47" t="s">
        <v>67</v>
      </c>
      <c r="E138" s="72">
        <v>20</v>
      </c>
      <c r="G138" s="53">
        <f t="shared" ref="G138:G147" si="10">ROUND(E138*F138,2)</f>
        <v>0</v>
      </c>
    </row>
    <row r="139" spans="1:7" ht="87" x14ac:dyDescent="0.2">
      <c r="A139" s="46" t="s">
        <v>180</v>
      </c>
      <c r="B139" s="14" t="s">
        <v>190</v>
      </c>
      <c r="C139" s="41"/>
      <c r="D139" s="100"/>
      <c r="E139" s="97"/>
      <c r="F139" s="97"/>
      <c r="G139" s="98"/>
    </row>
    <row r="140" spans="1:7" ht="15.75" x14ac:dyDescent="0.2">
      <c r="A140" s="46" t="s">
        <v>266</v>
      </c>
      <c r="B140" s="45" t="s">
        <v>191</v>
      </c>
      <c r="C140" s="41"/>
      <c r="D140" s="100" t="s">
        <v>67</v>
      </c>
      <c r="E140" s="72">
        <v>5</v>
      </c>
      <c r="F140" s="97"/>
      <c r="G140" s="98">
        <f>ROUND(E140*F140,2)</f>
        <v>0</v>
      </c>
    </row>
    <row r="141" spans="1:7" ht="15.75" x14ac:dyDescent="0.2">
      <c r="A141" s="46" t="s">
        <v>267</v>
      </c>
      <c r="B141" s="45" t="s">
        <v>192</v>
      </c>
      <c r="C141" s="41"/>
      <c r="D141" s="100" t="s">
        <v>67</v>
      </c>
      <c r="E141" s="72">
        <v>15</v>
      </c>
      <c r="F141" s="97"/>
      <c r="G141" s="98">
        <f>ROUND(E141*F141,2)</f>
        <v>0</v>
      </c>
    </row>
    <row r="142" spans="1:7" ht="115.5" customHeight="1" x14ac:dyDescent="0.2">
      <c r="A142" s="46" t="s">
        <v>12</v>
      </c>
      <c r="B142" s="45" t="s">
        <v>241</v>
      </c>
      <c r="C142" s="41" t="s">
        <v>436</v>
      </c>
      <c r="D142" s="100" t="s">
        <v>64</v>
      </c>
      <c r="E142" s="97">
        <v>1</v>
      </c>
      <c r="F142" s="97"/>
      <c r="G142" s="98">
        <f t="shared" ref="G142" si="11">ROUND(E142*F142,2)</f>
        <v>0</v>
      </c>
    </row>
    <row r="143" spans="1:7" ht="213.75" x14ac:dyDescent="0.2">
      <c r="A143" s="46" t="s">
        <v>91</v>
      </c>
      <c r="B143" s="45" t="s">
        <v>430</v>
      </c>
      <c r="C143" s="41" t="s">
        <v>455</v>
      </c>
      <c r="D143" s="47" t="s">
        <v>64</v>
      </c>
      <c r="E143" s="72">
        <v>1</v>
      </c>
      <c r="G143" s="53">
        <f>ROUND(E143*F143,2)</f>
        <v>0</v>
      </c>
    </row>
    <row r="144" spans="1:7" ht="99.75" x14ac:dyDescent="0.2">
      <c r="A144" s="46" t="s">
        <v>242</v>
      </c>
      <c r="B144" s="45" t="s">
        <v>290</v>
      </c>
      <c r="C144" s="41"/>
      <c r="D144" s="100" t="s">
        <v>64</v>
      </c>
      <c r="E144" s="97">
        <v>1</v>
      </c>
      <c r="F144" s="97"/>
      <c r="G144" s="98">
        <f>ROUND(E144*F144,2)</f>
        <v>0</v>
      </c>
    </row>
    <row r="145" spans="1:7" ht="71.25" x14ac:dyDescent="0.2">
      <c r="A145" s="46" t="s">
        <v>292</v>
      </c>
      <c r="B145" s="45" t="s">
        <v>291</v>
      </c>
      <c r="C145" s="41"/>
      <c r="D145" s="100" t="s">
        <v>64</v>
      </c>
      <c r="E145" s="97">
        <v>1</v>
      </c>
      <c r="F145" s="97"/>
      <c r="G145" s="98">
        <f>ROUND(E145*F145,2)</f>
        <v>0</v>
      </c>
    </row>
    <row r="146" spans="1:7" ht="114" x14ac:dyDescent="0.2">
      <c r="A146" s="46" t="s">
        <v>268</v>
      </c>
      <c r="B146" s="45" t="s">
        <v>179</v>
      </c>
      <c r="C146" s="41"/>
      <c r="D146" s="47" t="s">
        <v>64</v>
      </c>
      <c r="E146" s="72">
        <v>1</v>
      </c>
      <c r="G146" s="53">
        <f t="shared" si="10"/>
        <v>0</v>
      </c>
    </row>
    <row r="147" spans="1:7" ht="28.5" x14ac:dyDescent="0.2">
      <c r="A147" s="46" t="s">
        <v>293</v>
      </c>
      <c r="B147" s="45" t="s">
        <v>181</v>
      </c>
      <c r="C147" s="41"/>
      <c r="D147" s="47" t="s">
        <v>64</v>
      </c>
      <c r="E147" s="72">
        <v>1</v>
      </c>
      <c r="G147" s="53">
        <f t="shared" si="10"/>
        <v>0</v>
      </c>
    </row>
    <row r="148" spans="1:7" s="13" customFormat="1" ht="15.75" thickBot="1" x14ac:dyDescent="0.3">
      <c r="A148" s="6"/>
      <c r="B148" s="7" t="s">
        <v>164</v>
      </c>
      <c r="C148" s="42"/>
      <c r="D148" s="8"/>
      <c r="E148" s="8"/>
      <c r="F148" s="75"/>
      <c r="G148" s="75">
        <f>SUM(G136:G147)</f>
        <v>0</v>
      </c>
    </row>
    <row r="149" spans="1:7" ht="15" thickTop="1" x14ac:dyDescent="0.2"/>
    <row r="151" spans="1:7" s="13" customFormat="1" ht="15" x14ac:dyDescent="0.25">
      <c r="A151" s="9" t="s">
        <v>134</v>
      </c>
      <c r="B151" s="10" t="s">
        <v>152</v>
      </c>
      <c r="C151" s="40"/>
      <c r="D151" s="11"/>
      <c r="E151" s="11"/>
      <c r="F151" s="12"/>
      <c r="G151" s="12"/>
    </row>
    <row r="152" spans="1:7" x14ac:dyDescent="0.2">
      <c r="B152" s="14"/>
      <c r="C152" s="41"/>
      <c r="D152" s="47"/>
      <c r="G152" s="53"/>
    </row>
    <row r="153" spans="1:7" ht="128.25" x14ac:dyDescent="0.2">
      <c r="A153" s="46" t="s">
        <v>74</v>
      </c>
      <c r="B153" s="14" t="s">
        <v>243</v>
      </c>
      <c r="C153" s="112" t="s">
        <v>431</v>
      </c>
      <c r="D153" s="47" t="s">
        <v>64</v>
      </c>
      <c r="E153" s="72">
        <v>1</v>
      </c>
      <c r="G153" s="53">
        <f>ROUND(E153*F153,2)</f>
        <v>0</v>
      </c>
    </row>
    <row r="154" spans="1:7" ht="128.25" x14ac:dyDescent="0.2">
      <c r="A154" s="46" t="s">
        <v>78</v>
      </c>
      <c r="B154" s="14" t="s">
        <v>432</v>
      </c>
      <c r="C154" s="112" t="s">
        <v>433</v>
      </c>
      <c r="D154" s="100" t="s">
        <v>64</v>
      </c>
      <c r="E154" s="97">
        <v>1</v>
      </c>
      <c r="F154" s="97"/>
      <c r="G154" s="98">
        <f>ROUND(E154*F154,2)</f>
        <v>0</v>
      </c>
    </row>
    <row r="155" spans="1:7" ht="186.75" customHeight="1" x14ac:dyDescent="0.2">
      <c r="A155" s="3" t="s">
        <v>79</v>
      </c>
      <c r="B155" s="116" t="s">
        <v>434</v>
      </c>
      <c r="C155" s="41" t="s">
        <v>439</v>
      </c>
      <c r="D155" s="47" t="s">
        <v>64</v>
      </c>
      <c r="E155" s="72">
        <v>1</v>
      </c>
      <c r="G155" s="53">
        <f>ROUND(E155*F155,2)</f>
        <v>0</v>
      </c>
    </row>
    <row r="156" spans="1:7" ht="57" x14ac:dyDescent="0.2">
      <c r="A156" s="46" t="s">
        <v>80</v>
      </c>
      <c r="B156" s="45" t="s">
        <v>199</v>
      </c>
      <c r="C156" s="41"/>
      <c r="D156" s="47" t="s">
        <v>64</v>
      </c>
      <c r="E156" s="72">
        <v>1</v>
      </c>
      <c r="G156" s="53">
        <f>ROUND(E156*F156,2)</f>
        <v>0</v>
      </c>
    </row>
    <row r="157" spans="1:7" s="13" customFormat="1" ht="15.75" thickBot="1" x14ac:dyDescent="0.3">
      <c r="A157" s="6"/>
      <c r="B157" s="7" t="s">
        <v>153</v>
      </c>
      <c r="C157" s="42"/>
      <c r="D157" s="8"/>
      <c r="E157" s="8"/>
      <c r="F157" s="75"/>
      <c r="G157" s="75">
        <f>SUM(G153:G156)</f>
        <v>0</v>
      </c>
    </row>
    <row r="158" spans="1:7" ht="15" thickTop="1" x14ac:dyDescent="0.2"/>
    <row r="160" spans="1:7" x14ac:dyDescent="0.2">
      <c r="A160" s="9" t="s">
        <v>162</v>
      </c>
      <c r="B160" s="10" t="s">
        <v>269</v>
      </c>
      <c r="C160" s="40"/>
      <c r="D160" s="11"/>
      <c r="E160" s="11"/>
      <c r="F160" s="12"/>
      <c r="G160" s="12"/>
    </row>
    <row r="161" spans="1:7" x14ac:dyDescent="0.2">
      <c r="B161" s="14"/>
      <c r="C161" s="41"/>
      <c r="D161" s="47"/>
      <c r="G161" s="53"/>
    </row>
    <row r="162" spans="1:7" ht="114" x14ac:dyDescent="0.2">
      <c r="A162" s="46" t="s">
        <v>73</v>
      </c>
      <c r="B162" s="14" t="s">
        <v>482</v>
      </c>
      <c r="C162" s="41"/>
      <c r="D162" s="100"/>
      <c r="E162" s="97"/>
      <c r="F162" s="97"/>
      <c r="G162" s="98"/>
    </row>
    <row r="163" spans="1:7" ht="28.5" x14ac:dyDescent="0.2">
      <c r="A163" s="46" t="s">
        <v>29</v>
      </c>
      <c r="B163" s="45" t="s">
        <v>270</v>
      </c>
      <c r="C163" s="41"/>
      <c r="D163" s="100" t="s">
        <v>64</v>
      </c>
      <c r="E163" s="97">
        <v>1</v>
      </c>
      <c r="F163" s="97"/>
      <c r="G163" s="98">
        <f t="shared" ref="G163:G170" si="12">ROUND(E163*F163,2)</f>
        <v>0</v>
      </c>
    </row>
    <row r="164" spans="1:7" ht="114" x14ac:dyDescent="0.2">
      <c r="A164" s="3" t="s">
        <v>31</v>
      </c>
      <c r="B164" s="14" t="s">
        <v>487</v>
      </c>
      <c r="C164" s="112"/>
      <c r="D164" s="100" t="s">
        <v>64</v>
      </c>
      <c r="E164" s="97">
        <v>1</v>
      </c>
      <c r="F164" s="97"/>
      <c r="G164" s="98">
        <f t="shared" si="12"/>
        <v>0</v>
      </c>
    </row>
    <row r="165" spans="1:7" x14ac:dyDescent="0.2">
      <c r="A165" s="46" t="s">
        <v>32</v>
      </c>
      <c r="B165" s="45" t="s">
        <v>271</v>
      </c>
      <c r="C165" s="41"/>
      <c r="D165" s="96" t="s">
        <v>64</v>
      </c>
      <c r="E165" s="97">
        <v>1</v>
      </c>
      <c r="F165" s="97"/>
      <c r="G165" s="98">
        <f t="shared" si="12"/>
        <v>0</v>
      </c>
    </row>
    <row r="166" spans="1:7" x14ac:dyDescent="0.2">
      <c r="A166" s="46" t="s">
        <v>56</v>
      </c>
      <c r="B166" s="45" t="s">
        <v>272</v>
      </c>
      <c r="C166" s="41"/>
      <c r="D166" s="100" t="s">
        <v>64</v>
      </c>
      <c r="E166" s="97">
        <v>1</v>
      </c>
      <c r="F166" s="97"/>
      <c r="G166" s="98">
        <f t="shared" si="12"/>
        <v>0</v>
      </c>
    </row>
    <row r="167" spans="1:7" ht="156.75" x14ac:dyDescent="0.2">
      <c r="A167" s="46" t="s">
        <v>81</v>
      </c>
      <c r="B167" s="45" t="s">
        <v>273</v>
      </c>
      <c r="C167" s="41" t="s">
        <v>435</v>
      </c>
      <c r="D167" s="100" t="s">
        <v>64</v>
      </c>
      <c r="E167" s="97">
        <v>1</v>
      </c>
      <c r="F167" s="97"/>
      <c r="G167" s="98">
        <f>ROUND(E167*F167,2)</f>
        <v>0</v>
      </c>
    </row>
    <row r="168" spans="1:7" ht="42.75" x14ac:dyDescent="0.2">
      <c r="A168" s="46" t="s">
        <v>182</v>
      </c>
      <c r="B168" s="45" t="s">
        <v>316</v>
      </c>
      <c r="C168" s="41"/>
      <c r="D168" s="100" t="s">
        <v>64</v>
      </c>
      <c r="E168" s="97">
        <v>1</v>
      </c>
      <c r="F168" s="97"/>
      <c r="G168" s="98">
        <f t="shared" ref="G168" si="13">ROUND(E168*F168,2)</f>
        <v>0</v>
      </c>
    </row>
    <row r="169" spans="1:7" ht="28.5" x14ac:dyDescent="0.2">
      <c r="A169" s="46" t="s">
        <v>275</v>
      </c>
      <c r="B169" s="14" t="s">
        <v>274</v>
      </c>
      <c r="C169" s="41"/>
      <c r="D169" s="100" t="s">
        <v>64</v>
      </c>
      <c r="E169" s="97">
        <v>1</v>
      </c>
      <c r="F169" s="97"/>
      <c r="G169" s="98">
        <f t="shared" si="12"/>
        <v>0</v>
      </c>
    </row>
    <row r="170" spans="1:7" x14ac:dyDescent="0.2">
      <c r="A170" s="46" t="s">
        <v>315</v>
      </c>
      <c r="B170" s="45" t="s">
        <v>276</v>
      </c>
      <c r="C170" s="41"/>
      <c r="D170" s="100" t="s">
        <v>64</v>
      </c>
      <c r="E170" s="97">
        <v>1</v>
      </c>
      <c r="F170" s="97"/>
      <c r="G170" s="98">
        <f t="shared" si="12"/>
        <v>0</v>
      </c>
    </row>
    <row r="171" spans="1:7" ht="15" thickBot="1" x14ac:dyDescent="0.25">
      <c r="A171" s="6"/>
      <c r="B171" s="7" t="s">
        <v>277</v>
      </c>
      <c r="C171" s="42"/>
      <c r="D171" s="8"/>
      <c r="E171" s="8"/>
      <c r="F171" s="75"/>
      <c r="G171" s="75">
        <f>SUM(G161:G170)</f>
        <v>0</v>
      </c>
    </row>
    <row r="172" spans="1:7" ht="15" thickTop="1" x14ac:dyDescent="0.2"/>
    <row r="174" spans="1:7" x14ac:dyDescent="0.2">
      <c r="A174" s="9" t="s">
        <v>278</v>
      </c>
      <c r="B174" s="10" t="s">
        <v>161</v>
      </c>
      <c r="C174" s="40"/>
      <c r="D174" s="11"/>
      <c r="E174" s="11"/>
      <c r="F174" s="12"/>
      <c r="G174" s="12"/>
    </row>
    <row r="175" spans="1:7" x14ac:dyDescent="0.2">
      <c r="B175" s="14"/>
      <c r="C175" s="41"/>
      <c r="D175" s="47"/>
      <c r="G175" s="53"/>
    </row>
    <row r="176" spans="1:7" ht="114" x14ac:dyDescent="0.2">
      <c r="A176" s="3" t="s">
        <v>82</v>
      </c>
      <c r="B176" s="45" t="s">
        <v>437</v>
      </c>
      <c r="C176" s="41" t="s">
        <v>436</v>
      </c>
      <c r="D176" s="100" t="s">
        <v>66</v>
      </c>
      <c r="E176" s="97">
        <v>1</v>
      </c>
      <c r="F176" s="97"/>
      <c r="G176" s="98">
        <f>ROUND(E176*F176,2)</f>
        <v>0</v>
      </c>
    </row>
    <row r="177" spans="1:7" ht="15" thickBot="1" x14ac:dyDescent="0.25">
      <c r="A177" s="6"/>
      <c r="B177" s="7" t="s">
        <v>8</v>
      </c>
      <c r="C177" s="42"/>
      <c r="D177" s="8"/>
      <c r="E177" s="8"/>
      <c r="F177" s="75"/>
      <c r="G177" s="75">
        <f>SUM(G175:G176)</f>
        <v>0</v>
      </c>
    </row>
    <row r="178" spans="1:7" ht="15" thickTop="1" x14ac:dyDescent="0.2"/>
    <row r="180" spans="1:7" s="70" customFormat="1" ht="15.75" x14ac:dyDescent="0.25">
      <c r="A180" s="65" t="s">
        <v>136</v>
      </c>
      <c r="B180" s="66" t="s">
        <v>154</v>
      </c>
      <c r="C180" s="67"/>
      <c r="D180" s="68"/>
      <c r="E180" s="68"/>
      <c r="F180" s="69"/>
      <c r="G180" s="69"/>
    </row>
    <row r="181" spans="1:7" x14ac:dyDescent="0.2">
      <c r="B181" s="4"/>
      <c r="C181" s="39"/>
      <c r="D181" s="71"/>
      <c r="E181" s="71"/>
    </row>
    <row r="182" spans="1:7" x14ac:dyDescent="0.2">
      <c r="B182" s="120" t="s">
        <v>438</v>
      </c>
      <c r="C182" s="39"/>
      <c r="D182" s="71"/>
      <c r="E182" s="71"/>
    </row>
    <row r="183" spans="1:7" x14ac:dyDescent="0.2">
      <c r="B183" s="4"/>
      <c r="C183" s="39"/>
      <c r="D183" s="71"/>
      <c r="E183" s="71"/>
    </row>
    <row r="184" spans="1:7" s="13" customFormat="1" ht="15" x14ac:dyDescent="0.25">
      <c r="A184" s="9" t="s">
        <v>138</v>
      </c>
      <c r="B184" s="10" t="s">
        <v>157</v>
      </c>
      <c r="C184" s="40"/>
      <c r="D184" s="11"/>
      <c r="E184" s="11"/>
      <c r="F184" s="12"/>
      <c r="G184" s="12"/>
    </row>
    <row r="185" spans="1:7" x14ac:dyDescent="0.2">
      <c r="B185" s="14"/>
      <c r="C185" s="41"/>
      <c r="D185" s="47"/>
      <c r="G185" s="53"/>
    </row>
    <row r="186" spans="1:7" ht="99.75" x14ac:dyDescent="0.2">
      <c r="A186" s="3" t="s">
        <v>61</v>
      </c>
      <c r="B186" s="14" t="s">
        <v>84</v>
      </c>
      <c r="C186" s="41"/>
      <c r="D186" s="47"/>
      <c r="G186" s="53"/>
    </row>
    <row r="187" spans="1:7" ht="28.5" x14ac:dyDescent="0.2">
      <c r="A187" s="46" t="s">
        <v>69</v>
      </c>
      <c r="B187" s="45" t="s">
        <v>246</v>
      </c>
      <c r="C187" s="41"/>
      <c r="D187" s="47" t="s">
        <v>64</v>
      </c>
      <c r="E187" s="72">
        <v>1</v>
      </c>
      <c r="G187" s="53">
        <f>ROUND(E187*F187,2)</f>
        <v>0</v>
      </c>
    </row>
    <row r="188" spans="1:7" x14ac:dyDescent="0.2">
      <c r="A188" s="46" t="s">
        <v>70</v>
      </c>
      <c r="B188" s="45" t="s">
        <v>57</v>
      </c>
      <c r="C188" s="41"/>
      <c r="D188" s="47" t="s">
        <v>64</v>
      </c>
      <c r="E188" s="72">
        <v>4</v>
      </c>
      <c r="G188" s="53">
        <f>ROUND(E188*F188,2)</f>
        <v>0</v>
      </c>
    </row>
    <row r="189" spans="1:7" s="99" customFormat="1" ht="142.5" customHeight="1" x14ac:dyDescent="0.2">
      <c r="A189" s="46" t="s">
        <v>62</v>
      </c>
      <c r="B189" s="45" t="s">
        <v>209</v>
      </c>
      <c r="C189" s="41"/>
      <c r="D189" s="100" t="s">
        <v>64</v>
      </c>
      <c r="E189" s="97">
        <v>1</v>
      </c>
      <c r="F189" s="97"/>
      <c r="G189" s="98">
        <f>ROUND(E189*F189,2)</f>
        <v>0</v>
      </c>
    </row>
    <row r="190" spans="1:7" s="13" customFormat="1" ht="15.75" thickBot="1" x14ac:dyDescent="0.3">
      <c r="A190" s="6"/>
      <c r="B190" s="7" t="s">
        <v>58</v>
      </c>
      <c r="C190" s="42"/>
      <c r="D190" s="8"/>
      <c r="E190" s="8"/>
      <c r="F190" s="75"/>
      <c r="G190" s="75">
        <f>SUM(G186:G189)</f>
        <v>0</v>
      </c>
    </row>
    <row r="191" spans="1:7" ht="15" thickTop="1" x14ac:dyDescent="0.2">
      <c r="B191" s="4"/>
      <c r="C191" s="39"/>
      <c r="D191" s="71"/>
      <c r="E191" s="71"/>
    </row>
    <row r="193" spans="1:7" s="13" customFormat="1" ht="15" x14ac:dyDescent="0.25">
      <c r="A193" s="9" t="s">
        <v>139</v>
      </c>
      <c r="B193" s="10" t="s">
        <v>155</v>
      </c>
      <c r="C193" s="40"/>
      <c r="D193" s="11"/>
      <c r="E193" s="11"/>
      <c r="F193" s="12"/>
      <c r="G193" s="12"/>
    </row>
    <row r="194" spans="1:7" x14ac:dyDescent="0.2">
      <c r="B194" s="14"/>
      <c r="C194" s="41"/>
      <c r="D194" s="47"/>
      <c r="G194" s="53"/>
    </row>
    <row r="195" spans="1:7" x14ac:dyDescent="0.2">
      <c r="B195" s="14" t="s">
        <v>88</v>
      </c>
      <c r="C195" s="41"/>
      <c r="D195" s="100"/>
      <c r="E195" s="97"/>
      <c r="F195" s="97"/>
      <c r="G195" s="98"/>
    </row>
    <row r="196" spans="1:7" ht="57" x14ac:dyDescent="0.2">
      <c r="A196" s="3" t="s">
        <v>75</v>
      </c>
      <c r="B196" s="14" t="s">
        <v>193</v>
      </c>
      <c r="C196" s="14"/>
      <c r="D196" s="100" t="s">
        <v>67</v>
      </c>
      <c r="E196" s="72">
        <v>50</v>
      </c>
      <c r="F196" s="97"/>
      <c r="G196" s="98">
        <f>ROUND(E196*F196,2)</f>
        <v>0</v>
      </c>
    </row>
    <row r="197" spans="1:7" s="99" customFormat="1" ht="43.5" x14ac:dyDescent="0.2">
      <c r="A197" s="3" t="s">
        <v>76</v>
      </c>
      <c r="B197" s="45" t="s">
        <v>200</v>
      </c>
      <c r="C197" s="14"/>
      <c r="D197" s="100" t="s">
        <v>67</v>
      </c>
      <c r="E197" s="97">
        <v>50</v>
      </c>
      <c r="F197" s="97"/>
      <c r="G197" s="98">
        <f>ROUND(E197*F197,2)</f>
        <v>0</v>
      </c>
    </row>
    <row r="198" spans="1:7" ht="71.25" x14ac:dyDescent="0.2">
      <c r="A198" s="46" t="s">
        <v>77</v>
      </c>
      <c r="B198" s="45" t="s">
        <v>183</v>
      </c>
      <c r="C198" s="41" t="s">
        <v>455</v>
      </c>
      <c r="D198" s="47" t="s">
        <v>66</v>
      </c>
      <c r="E198" s="72">
        <v>3</v>
      </c>
      <c r="G198" s="53">
        <f>ROUND(E198*F198,2)</f>
        <v>0</v>
      </c>
    </row>
    <row r="199" spans="1:7" ht="71.25" x14ac:dyDescent="0.2">
      <c r="A199" s="46" t="s">
        <v>180</v>
      </c>
      <c r="B199" s="45" t="s">
        <v>295</v>
      </c>
      <c r="C199" s="41" t="s">
        <v>455</v>
      </c>
      <c r="D199" s="47" t="s">
        <v>66</v>
      </c>
      <c r="E199" s="72">
        <v>1</v>
      </c>
      <c r="G199" s="53">
        <f>ROUND(E199*F199,2)</f>
        <v>0</v>
      </c>
    </row>
    <row r="200" spans="1:7" x14ac:dyDescent="0.2">
      <c r="A200" s="46" t="s">
        <v>12</v>
      </c>
      <c r="B200" s="14" t="s">
        <v>443</v>
      </c>
      <c r="C200" s="14"/>
      <c r="D200" s="100" t="s">
        <v>66</v>
      </c>
      <c r="E200" s="97">
        <v>1</v>
      </c>
      <c r="F200" s="97"/>
      <c r="G200" s="98">
        <f>ROUND(E200*F200,2)</f>
        <v>0</v>
      </c>
    </row>
    <row r="201" spans="1:7" x14ac:dyDescent="0.2">
      <c r="A201" s="3" t="s">
        <v>91</v>
      </c>
      <c r="B201" s="14" t="s">
        <v>442</v>
      </c>
      <c r="C201" s="14"/>
      <c r="D201" s="100" t="s">
        <v>64</v>
      </c>
      <c r="E201" s="72">
        <v>1</v>
      </c>
      <c r="F201" s="97"/>
      <c r="G201" s="98">
        <f t="shared" ref="G201:G203" si="14">ROUND(E201*F201,2)</f>
        <v>0</v>
      </c>
    </row>
    <row r="202" spans="1:7" ht="42.75" x14ac:dyDescent="0.2">
      <c r="A202" s="46" t="s">
        <v>242</v>
      </c>
      <c r="B202" s="45" t="s">
        <v>440</v>
      </c>
      <c r="C202" s="41"/>
      <c r="D202" s="47" t="s">
        <v>66</v>
      </c>
      <c r="E202" s="72">
        <v>2</v>
      </c>
      <c r="G202" s="53">
        <f t="shared" si="14"/>
        <v>0</v>
      </c>
    </row>
    <row r="203" spans="1:7" ht="42.75" x14ac:dyDescent="0.2">
      <c r="A203" s="46" t="s">
        <v>314</v>
      </c>
      <c r="B203" s="14" t="s">
        <v>441</v>
      </c>
      <c r="C203" s="41"/>
      <c r="D203" s="47" t="s">
        <v>66</v>
      </c>
      <c r="E203" s="72">
        <v>2</v>
      </c>
      <c r="G203" s="53">
        <f t="shared" si="14"/>
        <v>0</v>
      </c>
    </row>
    <row r="204" spans="1:7" s="13" customFormat="1" ht="15.75" thickBot="1" x14ac:dyDescent="0.3">
      <c r="A204" s="6"/>
      <c r="B204" s="7" t="s">
        <v>156</v>
      </c>
      <c r="C204" s="42"/>
      <c r="D204" s="8"/>
      <c r="E204" s="8"/>
      <c r="F204" s="75"/>
      <c r="G204" s="75">
        <f>SUM(G196:G203)</f>
        <v>0</v>
      </c>
    </row>
    <row r="205" spans="1:7" ht="15" thickTop="1" x14ac:dyDescent="0.2"/>
    <row r="207" spans="1:7" s="13" customFormat="1" ht="15" x14ac:dyDescent="0.25">
      <c r="A207" s="9" t="s">
        <v>140</v>
      </c>
      <c r="B207" s="10" t="s">
        <v>59</v>
      </c>
      <c r="C207" s="40"/>
      <c r="D207" s="11"/>
      <c r="E207" s="11"/>
      <c r="F207" s="12"/>
      <c r="G207" s="12"/>
    </row>
    <row r="208" spans="1:7" x14ac:dyDescent="0.2">
      <c r="B208" s="14"/>
      <c r="C208" s="41"/>
      <c r="D208" s="47"/>
      <c r="G208" s="53"/>
    </row>
    <row r="209" spans="1:7" ht="28.5" x14ac:dyDescent="0.2">
      <c r="A209" s="46" t="s">
        <v>74</v>
      </c>
      <c r="B209" s="45" t="s">
        <v>7</v>
      </c>
      <c r="C209" s="41"/>
      <c r="D209" s="47"/>
      <c r="G209" s="53"/>
    </row>
    <row r="210" spans="1:7" ht="86.25" x14ac:dyDescent="0.2">
      <c r="A210" s="46" t="s">
        <v>311</v>
      </c>
      <c r="B210" s="45" t="s">
        <v>296</v>
      </c>
      <c r="C210" s="41" t="s">
        <v>455</v>
      </c>
      <c r="D210" s="100" t="s">
        <v>66</v>
      </c>
      <c r="E210" s="97">
        <v>1</v>
      </c>
      <c r="F210" s="97"/>
      <c r="G210" s="98">
        <f>ROUND(E210*F210,2)</f>
        <v>0</v>
      </c>
    </row>
    <row r="211" spans="1:7" s="102" customFormat="1" ht="85.5" x14ac:dyDescent="0.25">
      <c r="A211" s="46" t="s">
        <v>252</v>
      </c>
      <c r="B211" s="45" t="s">
        <v>247</v>
      </c>
      <c r="C211" s="41" t="s">
        <v>455</v>
      </c>
      <c r="D211" s="100" t="s">
        <v>66</v>
      </c>
      <c r="E211" s="97">
        <v>1</v>
      </c>
      <c r="F211" s="97"/>
      <c r="G211" s="98">
        <f>ROUND(E211*F211,2)</f>
        <v>0</v>
      </c>
    </row>
    <row r="212" spans="1:7" s="13" customFormat="1" ht="15.75" thickBot="1" x14ac:dyDescent="0.3">
      <c r="A212" s="6"/>
      <c r="B212" s="7" t="s">
        <v>60</v>
      </c>
      <c r="C212" s="42"/>
      <c r="D212" s="8"/>
      <c r="E212" s="8"/>
      <c r="F212" s="75"/>
      <c r="G212" s="75">
        <f>SUM(G209:G211)</f>
        <v>0</v>
      </c>
    </row>
    <row r="213" spans="1:7" ht="15" thickTop="1" x14ac:dyDescent="0.2"/>
    <row r="215" spans="1:7" s="13" customFormat="1" ht="15" x14ac:dyDescent="0.25">
      <c r="A215" s="9" t="s">
        <v>9</v>
      </c>
      <c r="B215" s="10" t="s">
        <v>194</v>
      </c>
      <c r="C215" s="11"/>
      <c r="D215" s="11"/>
      <c r="E215" s="12"/>
      <c r="F215" s="12"/>
    </row>
    <row r="216" spans="1:7" s="99" customFormat="1" x14ac:dyDescent="0.2">
      <c r="A216" s="3"/>
      <c r="B216" s="14"/>
      <c r="C216" s="100"/>
      <c r="D216" s="97"/>
      <c r="E216" s="97"/>
      <c r="F216" s="98"/>
    </row>
    <row r="217" spans="1:7" s="99" customFormat="1" ht="15.75" x14ac:dyDescent="0.2">
      <c r="A217" s="3" t="s">
        <v>73</v>
      </c>
      <c r="B217" s="14" t="s">
        <v>195</v>
      </c>
      <c r="C217" s="41"/>
      <c r="D217" s="100" t="s">
        <v>67</v>
      </c>
      <c r="E217" s="97">
        <v>10</v>
      </c>
      <c r="F217" s="97"/>
      <c r="G217" s="98">
        <f>ROUND(E217*F217,2)</f>
        <v>0</v>
      </c>
    </row>
    <row r="218" spans="1:7" s="99" customFormat="1" ht="15.75" x14ac:dyDescent="0.2">
      <c r="A218" s="3" t="s">
        <v>81</v>
      </c>
      <c r="B218" s="14" t="s">
        <v>196</v>
      </c>
      <c r="C218" s="41"/>
      <c r="D218" s="100" t="s">
        <v>67</v>
      </c>
      <c r="E218" s="97">
        <v>10</v>
      </c>
      <c r="F218" s="97"/>
      <c r="G218" s="98">
        <f>ROUND(E218*F218,2)</f>
        <v>0</v>
      </c>
    </row>
    <row r="219" spans="1:7" s="99" customFormat="1" ht="57" x14ac:dyDescent="0.2">
      <c r="A219" s="3" t="s">
        <v>182</v>
      </c>
      <c r="B219" s="14" t="s">
        <v>444</v>
      </c>
      <c r="C219" s="14"/>
      <c r="D219" s="100" t="s">
        <v>64</v>
      </c>
      <c r="E219" s="97">
        <v>1</v>
      </c>
      <c r="F219" s="97"/>
      <c r="G219" s="98">
        <f t="shared" ref="G219" si="15">ROUND(E219*F219,2)</f>
        <v>0</v>
      </c>
    </row>
    <row r="220" spans="1:7" s="102" customFormat="1" ht="15.75" thickBot="1" x14ac:dyDescent="0.3">
      <c r="A220" s="6"/>
      <c r="B220" s="7" t="s">
        <v>197</v>
      </c>
      <c r="C220" s="42"/>
      <c r="D220" s="8"/>
      <c r="E220" s="8"/>
      <c r="F220" s="101"/>
      <c r="G220" s="101">
        <f>SUM(G217:G219)</f>
        <v>0</v>
      </c>
    </row>
    <row r="221" spans="1:7" s="102" customFormat="1" ht="15.75" thickTop="1" x14ac:dyDescent="0.25">
      <c r="A221" s="51"/>
      <c r="B221" s="10"/>
      <c r="C221" s="40"/>
      <c r="D221" s="52"/>
      <c r="E221" s="52"/>
      <c r="F221" s="113"/>
      <c r="G221" s="113"/>
    </row>
    <row r="223" spans="1:7" x14ac:dyDescent="0.2">
      <c r="A223" s="9" t="s">
        <v>171</v>
      </c>
      <c r="B223" s="10" t="s">
        <v>10</v>
      </c>
      <c r="C223" s="40"/>
      <c r="D223" s="11"/>
      <c r="E223" s="11"/>
      <c r="F223" s="12"/>
      <c r="G223" s="12"/>
    </row>
    <row r="224" spans="1:7" x14ac:dyDescent="0.2">
      <c r="B224" s="14"/>
      <c r="C224" s="41"/>
      <c r="D224" s="47"/>
      <c r="G224" s="53"/>
    </row>
    <row r="225" spans="1:7" ht="114" x14ac:dyDescent="0.2">
      <c r="A225" s="3" t="s">
        <v>82</v>
      </c>
      <c r="B225" s="14" t="s">
        <v>445</v>
      </c>
      <c r="C225" s="41"/>
      <c r="D225" s="47" t="s">
        <v>64</v>
      </c>
      <c r="E225" s="72">
        <v>1</v>
      </c>
      <c r="G225" s="53">
        <f>ROUND(E225*F225,2)</f>
        <v>0</v>
      </c>
    </row>
    <row r="226" spans="1:7" ht="15" thickBot="1" x14ac:dyDescent="0.25">
      <c r="A226" s="6"/>
      <c r="B226" s="7" t="s">
        <v>11</v>
      </c>
      <c r="C226" s="42"/>
      <c r="D226" s="8"/>
      <c r="E226" s="8"/>
      <c r="F226" s="75"/>
      <c r="G226" s="75">
        <f>SUM(G224:G225)</f>
        <v>0</v>
      </c>
    </row>
    <row r="227" spans="1:7" ht="15" thickTop="1" x14ac:dyDescent="0.2"/>
  </sheetData>
  <pageMargins left="0.51181102362204722" right="0.39370078740157483" top="0.51181102362204722" bottom="0.51181102362204722" header="0.27559055118110237" footer="0.27559055118110237"/>
  <pageSetup paperSize="9" scale="65" fitToHeight="19" orientation="portrait" r:id="rId1"/>
  <headerFooter alignWithMargins="0">
    <oddFooter>&amp;L&amp;8&amp;A&amp;R&amp;8&amp;P / &amp;N</oddFooter>
  </headerFooter>
  <rowBreaks count="1" manualBreakCount="1">
    <brk id="844"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6"/>
  <sheetViews>
    <sheetView view="pageBreakPreview" zoomScale="85" zoomScaleNormal="85" zoomScaleSheetLayoutView="85" workbookViewId="0"/>
  </sheetViews>
  <sheetFormatPr defaultRowHeight="14.25" x14ac:dyDescent="0.2"/>
  <cols>
    <col min="1" max="1" width="7.69921875" style="3" customWidth="1"/>
    <col min="2" max="2" width="55.69921875" style="5" customWidth="1"/>
    <col min="3" max="3" width="16.796875" style="43" customWidth="1"/>
    <col min="4" max="4" width="5.69921875" style="72" customWidth="1"/>
    <col min="5" max="5" width="7.69921875" style="72" customWidth="1"/>
    <col min="6" max="7" width="10.69921875" style="72" customWidth="1"/>
    <col min="8" max="16384" width="8.796875" style="48"/>
  </cols>
  <sheetData>
    <row r="1" spans="1:7" s="57" customFormat="1" x14ac:dyDescent="0.2">
      <c r="A1" s="49" t="s">
        <v>97</v>
      </c>
      <c r="B1" s="55" t="str">
        <f>'Naslovna stran'!C22</f>
        <v>Nepremičnine Celje d.o.o.</v>
      </c>
      <c r="C1" s="56"/>
    </row>
    <row r="2" spans="1:7" s="57" customFormat="1" x14ac:dyDescent="0.2">
      <c r="A2" s="49" t="s">
        <v>174</v>
      </c>
      <c r="B2" s="55" t="str">
        <f>'Naslovna stran'!C25</f>
        <v>Prenova treh kopalnic na naslovu Kraigherjeva 28 v Celju</v>
      </c>
      <c r="C2" s="56"/>
    </row>
    <row r="3" spans="1:7" s="57" customFormat="1" x14ac:dyDescent="0.2">
      <c r="A3" s="49" t="s">
        <v>121</v>
      </c>
      <c r="B3" s="55">
        <f>'Naslovna stran'!C8</f>
        <v>0</v>
      </c>
      <c r="C3" s="56"/>
    </row>
    <row r="4" spans="1:7" s="57" customFormat="1" x14ac:dyDescent="0.2">
      <c r="C4" s="58"/>
    </row>
    <row r="5" spans="1:7" s="64" customFormat="1" ht="10.5" x14ac:dyDescent="0.15">
      <c r="A5" s="59" t="s">
        <v>93</v>
      </c>
      <c r="B5" s="60" t="s">
        <v>145</v>
      </c>
      <c r="C5" s="61" t="s">
        <v>410</v>
      </c>
      <c r="D5" s="62" t="s">
        <v>146</v>
      </c>
      <c r="E5" s="63" t="s">
        <v>94</v>
      </c>
      <c r="F5" s="63" t="s">
        <v>485</v>
      </c>
      <c r="G5" s="63" t="s">
        <v>95</v>
      </c>
    </row>
    <row r="6" spans="1:7" s="55" customFormat="1" x14ac:dyDescent="0.2">
      <c r="C6" s="56"/>
    </row>
    <row r="7" spans="1:7" s="70" customFormat="1" ht="15.75" x14ac:dyDescent="0.25">
      <c r="A7" s="65" t="s">
        <v>109</v>
      </c>
      <c r="B7" s="66" t="s">
        <v>122</v>
      </c>
      <c r="C7" s="67"/>
      <c r="D7" s="68"/>
      <c r="E7" s="68"/>
      <c r="F7" s="69"/>
      <c r="G7" s="69"/>
    </row>
    <row r="8" spans="1:7" x14ac:dyDescent="0.2">
      <c r="B8" s="4"/>
      <c r="C8" s="39"/>
      <c r="D8" s="71"/>
      <c r="E8" s="71"/>
    </row>
    <row r="9" spans="1:7" s="13" customFormat="1" ht="15" x14ac:dyDescent="0.25">
      <c r="A9" s="9" t="s">
        <v>124</v>
      </c>
      <c r="B9" s="10" t="s">
        <v>144</v>
      </c>
      <c r="C9" s="40"/>
      <c r="D9" s="11"/>
      <c r="E9" s="11"/>
      <c r="F9" s="12"/>
      <c r="G9" s="12"/>
    </row>
    <row r="10" spans="1:7" s="54" customFormat="1" x14ac:dyDescent="0.2">
      <c r="A10" s="3"/>
      <c r="B10" s="73"/>
      <c r="C10" s="74"/>
      <c r="D10" s="47"/>
      <c r="E10" s="53"/>
      <c r="F10" s="53"/>
      <c r="G10" s="53"/>
    </row>
    <row r="11" spans="1:7" s="54" customFormat="1" ht="117.75" customHeight="1" x14ac:dyDescent="0.2">
      <c r="A11" s="3" t="s">
        <v>61</v>
      </c>
      <c r="B11" s="45" t="s">
        <v>201</v>
      </c>
      <c r="C11" s="41"/>
      <c r="D11" s="47"/>
      <c r="E11" s="53"/>
      <c r="F11" s="53"/>
      <c r="G11" s="53"/>
    </row>
    <row r="12" spans="1:7" s="54" customFormat="1" ht="28.5" x14ac:dyDescent="0.2">
      <c r="A12" s="3" t="s">
        <v>69</v>
      </c>
      <c r="B12" s="45" t="s">
        <v>212</v>
      </c>
      <c r="C12" s="41"/>
      <c r="D12" s="47" t="s">
        <v>68</v>
      </c>
      <c r="E12" s="53">
        <v>13.440000000000001</v>
      </c>
      <c r="F12" s="98"/>
      <c r="G12" s="98">
        <f>ROUND(E12*F12,2)</f>
        <v>0</v>
      </c>
    </row>
    <row r="13" spans="1:7" s="54" customFormat="1" ht="210" customHeight="1" x14ac:dyDescent="0.2">
      <c r="A13" s="46" t="s">
        <v>62</v>
      </c>
      <c r="B13" s="45" t="s">
        <v>411</v>
      </c>
      <c r="C13" s="41"/>
      <c r="D13" s="47" t="s">
        <v>68</v>
      </c>
      <c r="E13" s="53">
        <v>4.9400000000000004</v>
      </c>
      <c r="F13" s="98"/>
      <c r="G13" s="98">
        <f>ROUND(E13*F13,2)</f>
        <v>0</v>
      </c>
    </row>
    <row r="14" spans="1:7" s="54" customFormat="1" ht="202.5" customHeight="1" x14ac:dyDescent="0.2">
      <c r="A14" s="46" t="s">
        <v>87</v>
      </c>
      <c r="B14" s="45" t="s">
        <v>210</v>
      </c>
      <c r="C14" s="41"/>
      <c r="D14" s="47" t="s">
        <v>67</v>
      </c>
      <c r="E14" s="53">
        <v>15</v>
      </c>
      <c r="F14" s="72"/>
      <c r="G14" s="53">
        <f t="shared" ref="G14:G15" si="0">ROUND(E14*F14,2)</f>
        <v>0</v>
      </c>
    </row>
    <row r="15" spans="1:7" s="54" customFormat="1" ht="230.25" customHeight="1" x14ac:dyDescent="0.2">
      <c r="A15" s="46" t="s">
        <v>89</v>
      </c>
      <c r="B15" s="45" t="s">
        <v>298</v>
      </c>
      <c r="C15" s="41"/>
      <c r="D15" s="100" t="s">
        <v>68</v>
      </c>
      <c r="E15" s="98">
        <v>0.42000000000000004</v>
      </c>
      <c r="F15" s="98"/>
      <c r="G15" s="98">
        <f t="shared" si="0"/>
        <v>0</v>
      </c>
    </row>
    <row r="16" spans="1:7" s="54" customFormat="1" ht="71.25" x14ac:dyDescent="0.2">
      <c r="A16" s="46" t="s">
        <v>17</v>
      </c>
      <c r="B16" s="45" t="s">
        <v>249</v>
      </c>
      <c r="C16" s="41"/>
      <c r="D16" s="47"/>
      <c r="E16" s="53"/>
      <c r="F16" s="53"/>
      <c r="G16" s="53"/>
    </row>
    <row r="17" spans="1:7" s="54" customFormat="1" ht="15.75" x14ac:dyDescent="0.2">
      <c r="A17" s="46" t="s">
        <v>233</v>
      </c>
      <c r="B17" s="45" t="s">
        <v>259</v>
      </c>
      <c r="C17" s="41"/>
      <c r="D17" s="47" t="s">
        <v>68</v>
      </c>
      <c r="E17" s="53">
        <v>13.900000000000002</v>
      </c>
      <c r="F17" s="53"/>
      <c r="G17" s="53">
        <f t="shared" ref="G17" si="1">ROUND(E17*F17,2)</f>
        <v>0</v>
      </c>
    </row>
    <row r="18" spans="1:7" s="54" customFormat="1" ht="99.75" x14ac:dyDescent="0.2">
      <c r="A18" s="46" t="s">
        <v>18</v>
      </c>
      <c r="B18" s="45" t="s">
        <v>63</v>
      </c>
      <c r="C18" s="41"/>
      <c r="D18" s="47"/>
      <c r="E18" s="53"/>
      <c r="F18" s="53"/>
      <c r="G18" s="53"/>
    </row>
    <row r="19" spans="1:7" s="54" customFormat="1" ht="42.75" x14ac:dyDescent="0.2">
      <c r="A19" s="46" t="s">
        <v>213</v>
      </c>
      <c r="B19" s="45" t="s">
        <v>299</v>
      </c>
      <c r="C19" s="41"/>
      <c r="D19" s="125" t="s">
        <v>64</v>
      </c>
      <c r="E19" s="72">
        <v>1</v>
      </c>
      <c r="F19" s="97"/>
      <c r="G19" s="98">
        <f t="shared" ref="G19:G20" si="2">ROUND(E19*F19,2)</f>
        <v>0</v>
      </c>
    </row>
    <row r="20" spans="1:7" s="54" customFormat="1" ht="71.25" x14ac:dyDescent="0.2">
      <c r="A20" s="46" t="s">
        <v>300</v>
      </c>
      <c r="B20" s="117" t="s">
        <v>319</v>
      </c>
      <c r="C20" s="41"/>
      <c r="D20" s="100" t="s">
        <v>64</v>
      </c>
      <c r="E20" s="97">
        <v>1</v>
      </c>
      <c r="F20" s="98"/>
      <c r="G20" s="98">
        <f t="shared" si="2"/>
        <v>0</v>
      </c>
    </row>
    <row r="21" spans="1:7" ht="42.75" x14ac:dyDescent="0.2">
      <c r="A21" s="46" t="s">
        <v>301</v>
      </c>
      <c r="B21" s="45" t="s">
        <v>214</v>
      </c>
      <c r="C21" s="41"/>
      <c r="D21" s="47" t="s">
        <v>67</v>
      </c>
      <c r="E21" s="53">
        <v>0.7</v>
      </c>
      <c r="F21" s="98"/>
      <c r="G21" s="53">
        <f t="shared" ref="G21:G24" si="3">ROUND(E21*F21,2)</f>
        <v>0</v>
      </c>
    </row>
    <row r="22" spans="1:7" s="99" customFormat="1" ht="42.75" x14ac:dyDescent="0.2">
      <c r="A22" s="46" t="s">
        <v>302</v>
      </c>
      <c r="B22" s="105" t="s">
        <v>189</v>
      </c>
      <c r="C22" s="41"/>
      <c r="D22" s="47" t="s">
        <v>64</v>
      </c>
      <c r="E22" s="72">
        <v>1</v>
      </c>
      <c r="F22" s="97"/>
      <c r="G22" s="98">
        <f t="shared" si="3"/>
        <v>0</v>
      </c>
    </row>
    <row r="23" spans="1:7" s="99" customFormat="1" ht="42.75" x14ac:dyDescent="0.2">
      <c r="A23" s="46" t="s">
        <v>303</v>
      </c>
      <c r="B23" s="105" t="s">
        <v>261</v>
      </c>
      <c r="C23" s="41"/>
      <c r="D23" s="47" t="s">
        <v>64</v>
      </c>
      <c r="E23" s="72">
        <v>1</v>
      </c>
      <c r="F23" s="97"/>
      <c r="G23" s="98">
        <f t="shared" si="3"/>
        <v>0</v>
      </c>
    </row>
    <row r="24" spans="1:7" ht="28.5" x14ac:dyDescent="0.2">
      <c r="A24" s="46" t="s">
        <v>304</v>
      </c>
      <c r="B24" s="45" t="s">
        <v>19</v>
      </c>
      <c r="C24" s="41"/>
      <c r="D24" s="47" t="s">
        <v>64</v>
      </c>
      <c r="E24" s="72">
        <v>1</v>
      </c>
      <c r="G24" s="53">
        <f t="shared" si="3"/>
        <v>0</v>
      </c>
    </row>
    <row r="25" spans="1:7" s="13" customFormat="1" ht="15.75" thickBot="1" x14ac:dyDescent="0.3">
      <c r="A25" s="6"/>
      <c r="B25" s="7" t="s">
        <v>147</v>
      </c>
      <c r="C25" s="42"/>
      <c r="D25" s="8"/>
      <c r="E25" s="8"/>
      <c r="F25" s="75"/>
      <c r="G25" s="75">
        <f>SUM(G10:G24)</f>
        <v>0</v>
      </c>
    </row>
    <row r="26" spans="1:7" ht="15" thickTop="1" x14ac:dyDescent="0.2"/>
    <row r="28" spans="1:7" s="13" customFormat="1" ht="15" x14ac:dyDescent="0.25">
      <c r="A28" s="9" t="s">
        <v>20</v>
      </c>
      <c r="B28" s="10" t="s">
        <v>21</v>
      </c>
      <c r="C28" s="40"/>
      <c r="D28" s="11"/>
      <c r="E28" s="11"/>
      <c r="F28" s="12"/>
      <c r="G28" s="12"/>
    </row>
    <row r="29" spans="1:7" x14ac:dyDescent="0.2">
      <c r="B29" s="14"/>
      <c r="C29" s="41"/>
      <c r="D29" s="47"/>
      <c r="G29" s="53"/>
    </row>
    <row r="30" spans="1:7" ht="128.25" x14ac:dyDescent="0.2">
      <c r="A30" s="46" t="s">
        <v>75</v>
      </c>
      <c r="B30" s="45" t="s">
        <v>202</v>
      </c>
      <c r="C30" s="41"/>
      <c r="D30" s="47"/>
      <c r="G30" s="53"/>
    </row>
    <row r="31" spans="1:7" ht="28.5" x14ac:dyDescent="0.2">
      <c r="A31" s="46" t="s">
        <v>203</v>
      </c>
      <c r="B31" s="45" t="s">
        <v>204</v>
      </c>
      <c r="C31" s="41"/>
      <c r="D31" s="47" t="s">
        <v>67</v>
      </c>
      <c r="E31" s="72">
        <v>15</v>
      </c>
      <c r="G31" s="53">
        <f t="shared" ref="G31:G32" si="4">ROUND(E31*F31,2)</f>
        <v>0</v>
      </c>
    </row>
    <row r="32" spans="1:7" ht="15.75" x14ac:dyDescent="0.2">
      <c r="A32" s="46" t="s">
        <v>205</v>
      </c>
      <c r="B32" s="45" t="s">
        <v>215</v>
      </c>
      <c r="C32" s="41"/>
      <c r="D32" s="47" t="s">
        <v>68</v>
      </c>
      <c r="E32" s="72">
        <v>13.440000000000001</v>
      </c>
      <c r="G32" s="53">
        <f t="shared" si="4"/>
        <v>0</v>
      </c>
    </row>
    <row r="33" spans="1:7" ht="78.75" customHeight="1" x14ac:dyDescent="0.2">
      <c r="A33" s="46" t="s">
        <v>205</v>
      </c>
      <c r="B33" s="45" t="s">
        <v>207</v>
      </c>
      <c r="C33" s="41"/>
      <c r="D33" s="47" t="s">
        <v>67</v>
      </c>
      <c r="E33" s="72">
        <v>23.7</v>
      </c>
      <c r="G33" s="53">
        <f t="shared" ref="G33:G36" si="5">ROUND(E33*F33,2)</f>
        <v>0</v>
      </c>
    </row>
    <row r="34" spans="1:7" ht="134.25" customHeight="1" x14ac:dyDescent="0.2">
      <c r="A34" s="46" t="s">
        <v>76</v>
      </c>
      <c r="B34" s="45" t="s">
        <v>308</v>
      </c>
      <c r="C34" s="41"/>
      <c r="D34" s="47" t="s">
        <v>67</v>
      </c>
      <c r="E34" s="72">
        <v>1.2</v>
      </c>
      <c r="G34" s="53">
        <f t="shared" si="5"/>
        <v>0</v>
      </c>
    </row>
    <row r="35" spans="1:7" ht="99.75" x14ac:dyDescent="0.2">
      <c r="A35" s="46" t="s">
        <v>77</v>
      </c>
      <c r="B35" s="105" t="s">
        <v>310</v>
      </c>
      <c r="C35" s="41"/>
      <c r="D35" s="100" t="s">
        <v>67</v>
      </c>
      <c r="E35" s="97">
        <v>5.0999999999999996</v>
      </c>
      <c r="F35" s="97"/>
      <c r="G35" s="98">
        <f>ROUND(E35*F35,2)</f>
        <v>0</v>
      </c>
    </row>
    <row r="36" spans="1:7" ht="114" x14ac:dyDescent="0.2">
      <c r="A36" s="46" t="s">
        <v>180</v>
      </c>
      <c r="B36" s="45" t="s">
        <v>448</v>
      </c>
      <c r="C36" s="41"/>
      <c r="D36" s="100" t="s">
        <v>64</v>
      </c>
      <c r="E36" s="97">
        <v>1</v>
      </c>
      <c r="F36" s="97"/>
      <c r="G36" s="98">
        <f t="shared" si="5"/>
        <v>0</v>
      </c>
    </row>
    <row r="37" spans="1:7" s="13" customFormat="1" ht="15.75" thickBot="1" x14ac:dyDescent="0.3">
      <c r="A37" s="6"/>
      <c r="B37" s="7" t="s">
        <v>22</v>
      </c>
      <c r="C37" s="42"/>
      <c r="D37" s="8"/>
      <c r="E37" s="8"/>
      <c r="F37" s="75"/>
      <c r="G37" s="75">
        <f>SUM(G29:G36)</f>
        <v>0</v>
      </c>
    </row>
    <row r="38" spans="1:7" ht="15" thickTop="1" x14ac:dyDescent="0.2">
      <c r="C38" s="72"/>
      <c r="G38" s="48"/>
    </row>
    <row r="40" spans="1:7" ht="15" x14ac:dyDescent="0.25">
      <c r="A40" s="9" t="s">
        <v>23</v>
      </c>
      <c r="B40" s="10" t="s">
        <v>24</v>
      </c>
      <c r="C40" s="11"/>
      <c r="D40" s="11"/>
      <c r="E40" s="12"/>
      <c r="F40" s="12"/>
      <c r="G40" s="13"/>
    </row>
    <row r="41" spans="1:7" x14ac:dyDescent="0.2">
      <c r="B41" s="14"/>
      <c r="C41" s="47"/>
      <c r="F41" s="53"/>
      <c r="G41" s="48"/>
    </row>
    <row r="42" spans="1:7" ht="215.25" customHeight="1" x14ac:dyDescent="0.2">
      <c r="A42" s="3" t="s">
        <v>74</v>
      </c>
      <c r="B42" s="45" t="s">
        <v>184</v>
      </c>
      <c r="C42" s="41" t="s">
        <v>413</v>
      </c>
      <c r="D42" s="47" t="s">
        <v>68</v>
      </c>
      <c r="E42" s="72">
        <v>4.9400000000000004</v>
      </c>
      <c r="G42" s="53">
        <f>ROUND(E42*F42,2)</f>
        <v>0</v>
      </c>
    </row>
    <row r="43" spans="1:7" ht="15" thickBot="1" x14ac:dyDescent="0.25">
      <c r="A43" s="6"/>
      <c r="B43" s="7" t="s">
        <v>27</v>
      </c>
      <c r="C43" s="42"/>
      <c r="D43" s="8"/>
      <c r="E43" s="8"/>
      <c r="F43" s="75"/>
      <c r="G43" s="75">
        <f>SUM(G41:G42)</f>
        <v>0</v>
      </c>
    </row>
    <row r="44" spans="1:7" ht="15" thickTop="1" x14ac:dyDescent="0.2">
      <c r="C44" s="72"/>
      <c r="G44" s="48"/>
    </row>
    <row r="45" spans="1:7" x14ac:dyDescent="0.2">
      <c r="C45" s="76"/>
      <c r="D45" s="76"/>
    </row>
    <row r="46" spans="1:7" ht="15" x14ac:dyDescent="0.25">
      <c r="A46" s="9" t="s">
        <v>25</v>
      </c>
      <c r="B46" s="10" t="s">
        <v>26</v>
      </c>
      <c r="C46" s="76"/>
      <c r="D46" s="76"/>
      <c r="E46" s="12"/>
      <c r="F46" s="12"/>
      <c r="G46" s="13"/>
    </row>
    <row r="47" spans="1:7" x14ac:dyDescent="0.2">
      <c r="B47" s="14"/>
      <c r="C47" s="76"/>
      <c r="D47" s="76"/>
      <c r="F47" s="53"/>
      <c r="G47" s="48"/>
    </row>
    <row r="48" spans="1:7" ht="160.5" customHeight="1" x14ac:dyDescent="0.2">
      <c r="A48" s="46" t="s">
        <v>73</v>
      </c>
      <c r="B48" s="14" t="s">
        <v>28</v>
      </c>
      <c r="C48" s="41" t="s">
        <v>414</v>
      </c>
      <c r="D48" s="47"/>
      <c r="E48" s="53"/>
      <c r="F48" s="53"/>
      <c r="G48" s="53"/>
    </row>
    <row r="49" spans="1:7" ht="15.75" x14ac:dyDescent="0.2">
      <c r="A49" s="46" t="s">
        <v>29</v>
      </c>
      <c r="B49" s="14" t="s">
        <v>30</v>
      </c>
      <c r="C49" s="41"/>
      <c r="D49" s="47" t="s">
        <v>96</v>
      </c>
      <c r="E49" s="53">
        <v>4.9400000000000004</v>
      </c>
      <c r="F49" s="53"/>
      <c r="G49" s="53">
        <f>ROUND(E49*F49,2)</f>
        <v>0</v>
      </c>
    </row>
    <row r="50" spans="1:7" ht="28.5" x14ac:dyDescent="0.2">
      <c r="A50" s="46" t="s">
        <v>31</v>
      </c>
      <c r="B50" s="45" t="s">
        <v>320</v>
      </c>
      <c r="C50" s="41"/>
      <c r="D50" s="77" t="s">
        <v>67</v>
      </c>
      <c r="E50" s="53">
        <v>14.66</v>
      </c>
      <c r="F50" s="53"/>
      <c r="G50" s="53">
        <f>ROUND(E50*F50,2)</f>
        <v>0</v>
      </c>
    </row>
    <row r="51" spans="1:7" ht="15.75" x14ac:dyDescent="0.2">
      <c r="A51" s="46" t="s">
        <v>32</v>
      </c>
      <c r="B51" s="45" t="s">
        <v>305</v>
      </c>
      <c r="C51" s="41"/>
      <c r="D51" s="47" t="s">
        <v>96</v>
      </c>
      <c r="E51" s="53">
        <v>7.8500000000000005</v>
      </c>
      <c r="F51" s="53"/>
      <c r="G51" s="53">
        <f>ROUND(E51*F51,2)</f>
        <v>0</v>
      </c>
    </row>
    <row r="52" spans="1:7" x14ac:dyDescent="0.2">
      <c r="A52" s="46" t="s">
        <v>56</v>
      </c>
      <c r="B52" s="14" t="s">
        <v>306</v>
      </c>
      <c r="C52" s="41"/>
      <c r="D52" s="47" t="s">
        <v>66</v>
      </c>
      <c r="E52" s="53">
        <v>2</v>
      </c>
      <c r="F52" s="53"/>
      <c r="G52" s="53">
        <f>ROUND(E52*F52,2)</f>
        <v>0</v>
      </c>
    </row>
    <row r="53" spans="1:7" x14ac:dyDescent="0.2">
      <c r="A53" s="46" t="s">
        <v>250</v>
      </c>
      <c r="B53" s="14" t="s">
        <v>251</v>
      </c>
      <c r="C53" s="41"/>
      <c r="D53" s="47" t="s">
        <v>66</v>
      </c>
      <c r="E53" s="53">
        <v>2</v>
      </c>
      <c r="F53" s="53"/>
      <c r="G53" s="53">
        <f>ROUND(E53*F53,2)</f>
        <v>0</v>
      </c>
    </row>
    <row r="54" spans="1:7" ht="15" thickBot="1" x14ac:dyDescent="0.25">
      <c r="A54" s="6"/>
      <c r="B54" s="7" t="s">
        <v>55</v>
      </c>
      <c r="C54" s="42"/>
      <c r="D54" s="8"/>
      <c r="E54" s="8"/>
      <c r="F54" s="75"/>
      <c r="G54" s="75">
        <f>SUM(G48:G53)</f>
        <v>0</v>
      </c>
    </row>
    <row r="55" spans="1:7" ht="15" thickTop="1" x14ac:dyDescent="0.2"/>
    <row r="57" spans="1:7" s="70" customFormat="1" ht="15.75" x14ac:dyDescent="0.25">
      <c r="A57" s="65" t="s">
        <v>110</v>
      </c>
      <c r="B57" s="66" t="s">
        <v>125</v>
      </c>
      <c r="C57" s="67"/>
      <c r="D57" s="68"/>
      <c r="E57" s="68"/>
      <c r="F57" s="69"/>
      <c r="G57" s="69"/>
    </row>
    <row r="58" spans="1:7" x14ac:dyDescent="0.2">
      <c r="B58" s="4"/>
      <c r="C58" s="39"/>
      <c r="D58" s="71"/>
      <c r="E58" s="71"/>
    </row>
    <row r="59" spans="1:7" s="13" customFormat="1" ht="15" x14ac:dyDescent="0.25">
      <c r="A59" s="9" t="s">
        <v>127</v>
      </c>
      <c r="B59" s="10" t="s">
        <v>148</v>
      </c>
      <c r="C59" s="40"/>
      <c r="D59" s="11"/>
      <c r="E59" s="11"/>
      <c r="F59" s="12"/>
      <c r="G59" s="12"/>
    </row>
    <row r="60" spans="1:7" x14ac:dyDescent="0.2">
      <c r="B60" s="14"/>
      <c r="C60" s="41"/>
      <c r="D60" s="47"/>
      <c r="G60" s="53"/>
    </row>
    <row r="61" spans="1:7" ht="228" x14ac:dyDescent="0.2">
      <c r="A61" s="46" t="s">
        <v>61</v>
      </c>
      <c r="B61" s="14" t="s">
        <v>467</v>
      </c>
      <c r="C61" s="41" t="s">
        <v>449</v>
      </c>
      <c r="D61" s="47" t="s">
        <v>96</v>
      </c>
      <c r="E61" s="53">
        <v>4.9400000000000004</v>
      </c>
      <c r="F61" s="53"/>
      <c r="G61" s="53">
        <f>ROUND(E61*F61,2)</f>
        <v>0</v>
      </c>
    </row>
    <row r="62" spans="1:7" ht="244.5" customHeight="1" x14ac:dyDescent="0.2">
      <c r="A62" s="46" t="s">
        <v>62</v>
      </c>
      <c r="B62" s="14" t="s">
        <v>468</v>
      </c>
      <c r="C62" s="121" t="s">
        <v>450</v>
      </c>
      <c r="D62" s="47" t="s">
        <v>96</v>
      </c>
      <c r="E62" s="53">
        <v>14.775000000000002</v>
      </c>
      <c r="F62" s="53"/>
      <c r="G62" s="53">
        <f>ROUND(E62*F62,2)</f>
        <v>0</v>
      </c>
    </row>
    <row r="63" spans="1:7" s="99" customFormat="1" ht="99.75" x14ac:dyDescent="0.2">
      <c r="A63" s="106" t="s">
        <v>87</v>
      </c>
      <c r="B63" s="45" t="s">
        <v>187</v>
      </c>
      <c r="C63" s="41"/>
      <c r="D63" s="96"/>
      <c r="E63" s="98"/>
      <c r="F63" s="98"/>
      <c r="G63" s="98"/>
    </row>
    <row r="64" spans="1:7" s="99" customFormat="1" ht="15.75" x14ac:dyDescent="0.2">
      <c r="A64" s="106" t="s">
        <v>235</v>
      </c>
      <c r="B64" s="45" t="s">
        <v>188</v>
      </c>
      <c r="C64" s="41"/>
      <c r="D64" s="96" t="s">
        <v>67</v>
      </c>
      <c r="E64" s="97">
        <v>0.9</v>
      </c>
      <c r="F64" s="97"/>
      <c r="G64" s="98">
        <f>ROUND(E64*F64,2)</f>
        <v>0</v>
      </c>
    </row>
    <row r="65" spans="1:7" ht="57" x14ac:dyDescent="0.2">
      <c r="A65" s="46" t="s">
        <v>89</v>
      </c>
      <c r="B65" s="45" t="s">
        <v>307</v>
      </c>
      <c r="C65" s="41"/>
      <c r="D65" s="47" t="s">
        <v>64</v>
      </c>
      <c r="E65" s="53">
        <v>1</v>
      </c>
      <c r="F65" s="53"/>
      <c r="G65" s="53">
        <f t="shared" ref="G65" si="6">ROUND(E65*F65,2)</f>
        <v>0</v>
      </c>
    </row>
    <row r="66" spans="1:7" s="13" customFormat="1" ht="15.75" thickBot="1" x14ac:dyDescent="0.3">
      <c r="A66" s="6"/>
      <c r="B66" s="7" t="s">
        <v>149</v>
      </c>
      <c r="C66" s="42"/>
      <c r="D66" s="8"/>
      <c r="E66" s="8"/>
      <c r="F66" s="75"/>
      <c r="G66" s="75">
        <f>SUM(G60:G65)</f>
        <v>0</v>
      </c>
    </row>
    <row r="67" spans="1:7" ht="15" thickTop="1" x14ac:dyDescent="0.2"/>
    <row r="69" spans="1:7" x14ac:dyDescent="0.2">
      <c r="A69" s="9" t="s">
        <v>128</v>
      </c>
      <c r="B69" s="10" t="s">
        <v>13</v>
      </c>
    </row>
    <row r="71" spans="1:7" s="99" customFormat="1" ht="156.75" x14ac:dyDescent="0.2">
      <c r="A71" s="46" t="s">
        <v>75</v>
      </c>
      <c r="B71" s="45" t="s">
        <v>417</v>
      </c>
      <c r="C71" s="41"/>
      <c r="D71" s="47"/>
      <c r="E71" s="72"/>
      <c r="F71" s="72"/>
      <c r="G71" s="53"/>
    </row>
    <row r="72" spans="1:7" s="99" customFormat="1" ht="242.25" x14ac:dyDescent="0.2">
      <c r="A72" s="46"/>
      <c r="B72" s="45" t="s">
        <v>418</v>
      </c>
      <c r="C72" s="41"/>
      <c r="D72" s="100" t="s">
        <v>64</v>
      </c>
      <c r="E72" s="97">
        <v>1</v>
      </c>
      <c r="F72" s="97"/>
      <c r="G72" s="98">
        <f>ROUND(E72*F72,2)</f>
        <v>0</v>
      </c>
    </row>
    <row r="73" spans="1:7" s="13" customFormat="1" ht="15.75" thickBot="1" x14ac:dyDescent="0.3">
      <c r="A73" s="6"/>
      <c r="B73" s="7" t="s">
        <v>14</v>
      </c>
      <c r="C73" s="42"/>
      <c r="D73" s="8"/>
      <c r="E73" s="8"/>
      <c r="F73" s="75"/>
      <c r="G73" s="75">
        <f>SUM(G71:G72)</f>
        <v>0</v>
      </c>
    </row>
    <row r="74" spans="1:7" ht="15" thickTop="1" x14ac:dyDescent="0.2"/>
    <row r="76" spans="1:7" s="13" customFormat="1" ht="15" x14ac:dyDescent="0.25">
      <c r="A76" s="9" t="s">
        <v>129</v>
      </c>
      <c r="B76" s="10" t="s">
        <v>150</v>
      </c>
      <c r="C76" s="40"/>
      <c r="D76" s="11"/>
      <c r="E76" s="11"/>
      <c r="F76" s="12"/>
      <c r="G76" s="12"/>
    </row>
    <row r="77" spans="1:7" x14ac:dyDescent="0.2">
      <c r="B77" s="14"/>
      <c r="C77" s="41"/>
      <c r="D77" s="47"/>
      <c r="G77" s="53"/>
    </row>
    <row r="78" spans="1:7" x14ac:dyDescent="0.2">
      <c r="B78" s="15" t="s">
        <v>178</v>
      </c>
      <c r="C78" s="44"/>
      <c r="G78" s="53"/>
    </row>
    <row r="79" spans="1:7" ht="128.25" x14ac:dyDescent="0.2">
      <c r="A79" s="46" t="s">
        <v>74</v>
      </c>
      <c r="B79" s="45" t="s">
        <v>217</v>
      </c>
      <c r="C79" s="41"/>
      <c r="D79" s="47"/>
      <c r="G79" s="53"/>
    </row>
    <row r="80" spans="1:7" ht="15.75" x14ac:dyDescent="0.2">
      <c r="A80" s="46" t="s">
        <v>311</v>
      </c>
      <c r="B80" s="45" t="s">
        <v>218</v>
      </c>
      <c r="C80" s="41"/>
      <c r="D80" s="47" t="s">
        <v>68</v>
      </c>
      <c r="E80" s="53">
        <v>7.6750000000000007</v>
      </c>
      <c r="F80" s="53"/>
      <c r="G80" s="53">
        <f>ROUND(E80*F80,2)</f>
        <v>0</v>
      </c>
    </row>
    <row r="81" spans="1:7" ht="15.75" x14ac:dyDescent="0.2">
      <c r="A81" s="46" t="s">
        <v>252</v>
      </c>
      <c r="B81" s="45" t="s">
        <v>219</v>
      </c>
      <c r="C81" s="41"/>
      <c r="D81" s="47" t="s">
        <v>68</v>
      </c>
      <c r="E81" s="53">
        <v>4.9400000000000004</v>
      </c>
      <c r="F81" s="53"/>
      <c r="G81" s="53">
        <f>ROUND(E81*F81,2)</f>
        <v>0</v>
      </c>
    </row>
    <row r="82" spans="1:7" ht="15.75" x14ac:dyDescent="0.2">
      <c r="A82" s="46" t="s">
        <v>253</v>
      </c>
      <c r="B82" s="45" t="s">
        <v>220</v>
      </c>
      <c r="C82" s="41"/>
      <c r="D82" s="47" t="s">
        <v>68</v>
      </c>
      <c r="E82" s="53">
        <v>1.5</v>
      </c>
      <c r="F82" s="53"/>
      <c r="G82" s="53">
        <f>ROUND(E82*F82,2)</f>
        <v>0</v>
      </c>
    </row>
    <row r="83" spans="1:7" ht="57" x14ac:dyDescent="0.2">
      <c r="A83" s="46" t="s">
        <v>78</v>
      </c>
      <c r="B83" s="45" t="s">
        <v>221</v>
      </c>
      <c r="C83" s="41"/>
      <c r="D83" s="47"/>
      <c r="G83" s="53"/>
    </row>
    <row r="84" spans="1:7" ht="71.25" x14ac:dyDescent="0.2">
      <c r="A84" s="46" t="s">
        <v>222</v>
      </c>
      <c r="B84" s="45" t="s">
        <v>223</v>
      </c>
      <c r="C84" s="41" t="s">
        <v>451</v>
      </c>
      <c r="D84" s="47"/>
      <c r="E84" s="53">
        <v>7.6750000000000007</v>
      </c>
      <c r="F84" s="53"/>
      <c r="G84" s="53">
        <f t="shared" ref="G84:G87" si="7">ROUND(E84*F84,2)</f>
        <v>0</v>
      </c>
    </row>
    <row r="85" spans="1:7" ht="185.25" x14ac:dyDescent="0.2">
      <c r="A85" s="46" t="s">
        <v>224</v>
      </c>
      <c r="B85" s="45" t="s">
        <v>254</v>
      </c>
      <c r="C85" s="41" t="s">
        <v>452</v>
      </c>
      <c r="D85" s="47" t="s">
        <v>68</v>
      </c>
      <c r="E85" s="53">
        <v>5</v>
      </c>
      <c r="F85" s="53"/>
      <c r="G85" s="53">
        <f t="shared" si="7"/>
        <v>0</v>
      </c>
    </row>
    <row r="86" spans="1:7" ht="54.75" customHeight="1" x14ac:dyDescent="0.2">
      <c r="A86" s="46" t="s">
        <v>226</v>
      </c>
      <c r="B86" s="45" t="s">
        <v>225</v>
      </c>
      <c r="C86" s="41" t="s">
        <v>453</v>
      </c>
      <c r="D86" s="47" t="s">
        <v>68</v>
      </c>
      <c r="E86" s="53">
        <v>4.9400000000000004</v>
      </c>
      <c r="F86" s="53"/>
      <c r="G86" s="53">
        <f t="shared" si="7"/>
        <v>0</v>
      </c>
    </row>
    <row r="87" spans="1:7" ht="42.75" x14ac:dyDescent="0.2">
      <c r="A87" s="46" t="s">
        <v>236</v>
      </c>
      <c r="B87" s="45" t="s">
        <v>244</v>
      </c>
      <c r="C87" s="41"/>
      <c r="D87" s="47" t="s">
        <v>68</v>
      </c>
      <c r="E87" s="53">
        <v>5</v>
      </c>
      <c r="F87" s="53"/>
      <c r="G87" s="53">
        <f t="shared" si="7"/>
        <v>0</v>
      </c>
    </row>
    <row r="88" spans="1:7" x14ac:dyDescent="0.2">
      <c r="A88" s="46"/>
      <c r="B88" s="15" t="s">
        <v>15</v>
      </c>
      <c r="C88" s="41"/>
      <c r="D88" s="47"/>
      <c r="G88" s="53"/>
    </row>
    <row r="89" spans="1:7" ht="128.25" x14ac:dyDescent="0.2">
      <c r="A89" s="46" t="s">
        <v>79</v>
      </c>
      <c r="B89" s="14" t="s">
        <v>227</v>
      </c>
      <c r="C89" s="41"/>
      <c r="D89" s="77" t="s">
        <v>67</v>
      </c>
      <c r="E89" s="72">
        <v>5</v>
      </c>
      <c r="G89" s="53">
        <f>ROUND(E89*F89,2)</f>
        <v>0</v>
      </c>
    </row>
    <row r="90" spans="1:7" s="13" customFormat="1" ht="15.75" thickBot="1" x14ac:dyDescent="0.3">
      <c r="A90" s="6"/>
      <c r="B90" s="7" t="s">
        <v>151</v>
      </c>
      <c r="C90" s="42"/>
      <c r="D90" s="8"/>
      <c r="E90" s="8"/>
      <c r="F90" s="75"/>
      <c r="G90" s="75">
        <f>SUM(G78:G89)</f>
        <v>0</v>
      </c>
    </row>
    <row r="91" spans="1:7" ht="15" thickTop="1" x14ac:dyDescent="0.2"/>
    <row r="93" spans="1:7" s="13" customFormat="1" ht="15" x14ac:dyDescent="0.25">
      <c r="A93" s="9" t="s">
        <v>239</v>
      </c>
      <c r="B93" s="10" t="s">
        <v>85</v>
      </c>
      <c r="C93" s="40"/>
      <c r="D93" s="11"/>
      <c r="E93" s="11"/>
      <c r="F93" s="12"/>
      <c r="G93" s="12"/>
    </row>
    <row r="95" spans="1:7" ht="57" x14ac:dyDescent="0.2">
      <c r="A95" s="3" t="s">
        <v>82</v>
      </c>
      <c r="B95" s="116" t="s">
        <v>228</v>
      </c>
      <c r="C95" s="115"/>
      <c r="D95" s="47" t="s">
        <v>64</v>
      </c>
      <c r="E95" s="72">
        <v>1</v>
      </c>
      <c r="G95" s="53">
        <f t="shared" ref="G95:G97" si="8">ROUND(E95*F95,2)</f>
        <v>0</v>
      </c>
    </row>
    <row r="96" spans="1:7" ht="85.5" x14ac:dyDescent="0.2">
      <c r="A96" s="46" t="s">
        <v>186</v>
      </c>
      <c r="B96" s="116" t="s">
        <v>473</v>
      </c>
      <c r="C96" s="41"/>
      <c r="D96" s="47" t="s">
        <v>64</v>
      </c>
      <c r="E96" s="72">
        <v>1</v>
      </c>
      <c r="G96" s="53">
        <f t="shared" si="8"/>
        <v>0</v>
      </c>
    </row>
    <row r="97" spans="1:7" ht="71.25" x14ac:dyDescent="0.2">
      <c r="A97" s="46" t="s">
        <v>240</v>
      </c>
      <c r="B97" s="116" t="s">
        <v>474</v>
      </c>
      <c r="C97" s="41"/>
      <c r="D97" s="47" t="s">
        <v>64</v>
      </c>
      <c r="E97" s="72">
        <v>1</v>
      </c>
      <c r="G97" s="53">
        <f t="shared" si="8"/>
        <v>0</v>
      </c>
    </row>
    <row r="98" spans="1:7" s="13" customFormat="1" ht="15.75" thickBot="1" x14ac:dyDescent="0.3">
      <c r="A98" s="6"/>
      <c r="B98" s="7" t="s">
        <v>86</v>
      </c>
      <c r="C98" s="42"/>
      <c r="D98" s="8"/>
      <c r="E98" s="8"/>
      <c r="F98" s="75"/>
      <c r="G98" s="75">
        <f>SUM(G95:G97)</f>
        <v>0</v>
      </c>
    </row>
    <row r="99" spans="1:7" s="13" customFormat="1" ht="15.75" thickTop="1" x14ac:dyDescent="0.25">
      <c r="A99" s="51"/>
      <c r="B99" s="10"/>
      <c r="C99" s="40"/>
      <c r="D99" s="52"/>
      <c r="E99" s="52"/>
      <c r="F99" s="78"/>
      <c r="G99" s="78"/>
    </row>
    <row r="101" spans="1:7" s="70" customFormat="1" ht="15.75" x14ac:dyDescent="0.25">
      <c r="A101" s="65" t="s">
        <v>111</v>
      </c>
      <c r="B101" s="66" t="s">
        <v>131</v>
      </c>
      <c r="C101" s="67"/>
      <c r="D101" s="68"/>
      <c r="E101" s="68"/>
      <c r="F101" s="69"/>
      <c r="G101" s="69"/>
    </row>
    <row r="102" spans="1:7" s="70" customFormat="1" ht="15.75" x14ac:dyDescent="0.25">
      <c r="A102" s="65"/>
      <c r="B102" s="66"/>
      <c r="C102" s="67"/>
      <c r="D102" s="68"/>
      <c r="E102" s="68"/>
      <c r="F102" s="69"/>
      <c r="G102" s="69"/>
    </row>
    <row r="103" spans="1:7" ht="15" x14ac:dyDescent="0.2">
      <c r="A103" s="65"/>
      <c r="B103" s="111" t="s">
        <v>427</v>
      </c>
      <c r="C103" s="66"/>
      <c r="D103" s="68"/>
      <c r="E103" s="68"/>
      <c r="F103" s="69"/>
      <c r="G103" s="69"/>
    </row>
    <row r="104" spans="1:7" x14ac:dyDescent="0.2">
      <c r="B104" s="4"/>
      <c r="C104" s="39"/>
      <c r="D104" s="71"/>
      <c r="E104" s="71"/>
    </row>
    <row r="105" spans="1:7" s="13" customFormat="1" ht="15" x14ac:dyDescent="0.25">
      <c r="A105" s="9" t="s">
        <v>132</v>
      </c>
      <c r="B105" s="10" t="s">
        <v>157</v>
      </c>
      <c r="C105" s="40"/>
      <c r="D105" s="11"/>
      <c r="E105" s="11"/>
      <c r="F105" s="12"/>
      <c r="G105" s="12"/>
    </row>
    <row r="106" spans="1:7" x14ac:dyDescent="0.2">
      <c r="B106" s="14"/>
      <c r="C106" s="41"/>
      <c r="D106" s="47"/>
      <c r="G106" s="53"/>
    </row>
    <row r="107" spans="1:7" ht="99.75" x14ac:dyDescent="0.2">
      <c r="A107" s="3" t="s">
        <v>61</v>
      </c>
      <c r="B107" s="14" t="s">
        <v>63</v>
      </c>
      <c r="C107" s="41"/>
      <c r="D107" s="47"/>
      <c r="G107" s="53"/>
    </row>
    <row r="108" spans="1:7" ht="28.5" x14ac:dyDescent="0.2">
      <c r="A108" s="3" t="s">
        <v>69</v>
      </c>
      <c r="B108" s="45" t="s">
        <v>279</v>
      </c>
      <c r="C108" s="41"/>
      <c r="D108" s="109" t="s">
        <v>64</v>
      </c>
      <c r="E108" s="118">
        <v>1</v>
      </c>
      <c r="F108" s="118"/>
      <c r="G108" s="110">
        <f t="shared" ref="G108" si="9">ROUND(E108*F108,2)</f>
        <v>0</v>
      </c>
    </row>
    <row r="109" spans="1:7" x14ac:dyDescent="0.2">
      <c r="A109" s="46" t="s">
        <v>70</v>
      </c>
      <c r="B109" s="45" t="s">
        <v>229</v>
      </c>
      <c r="C109" s="41"/>
      <c r="D109" s="100" t="s">
        <v>64</v>
      </c>
      <c r="E109" s="97">
        <v>1</v>
      </c>
      <c r="F109" s="97"/>
      <c r="G109" s="98">
        <f t="shared" ref="G109:G119" si="10">ROUND(E109*F109,2)</f>
        <v>0</v>
      </c>
    </row>
    <row r="110" spans="1:7" ht="42.75" x14ac:dyDescent="0.2">
      <c r="A110" s="46" t="s">
        <v>71</v>
      </c>
      <c r="B110" s="45" t="s">
        <v>280</v>
      </c>
      <c r="C110" s="41"/>
      <c r="D110" s="100" t="s">
        <v>64</v>
      </c>
      <c r="E110" s="97">
        <v>1</v>
      </c>
      <c r="F110" s="97"/>
      <c r="G110" s="98">
        <f t="shared" si="10"/>
        <v>0</v>
      </c>
    </row>
    <row r="111" spans="1:7" ht="28.5" x14ac:dyDescent="0.2">
      <c r="A111" s="46" t="s">
        <v>72</v>
      </c>
      <c r="B111" s="45" t="s">
        <v>255</v>
      </c>
      <c r="C111" s="41"/>
      <c r="D111" s="100" t="s">
        <v>64</v>
      </c>
      <c r="E111" s="97">
        <v>1</v>
      </c>
      <c r="F111" s="97"/>
      <c r="G111" s="98">
        <f t="shared" si="10"/>
        <v>0</v>
      </c>
    </row>
    <row r="112" spans="1:7" x14ac:dyDescent="0.2">
      <c r="A112" s="106" t="s">
        <v>90</v>
      </c>
      <c r="B112" s="107" t="s">
        <v>230</v>
      </c>
      <c r="C112" s="108"/>
      <c r="D112" s="109" t="s">
        <v>64</v>
      </c>
      <c r="E112" s="118">
        <v>1</v>
      </c>
      <c r="F112" s="118"/>
      <c r="G112" s="110">
        <f t="shared" si="10"/>
        <v>0</v>
      </c>
    </row>
    <row r="113" spans="1:7" x14ac:dyDescent="0.2">
      <c r="A113" s="106" t="s">
        <v>16</v>
      </c>
      <c r="B113" s="107" t="s">
        <v>208</v>
      </c>
      <c r="C113" s="108"/>
      <c r="D113" s="109" t="s">
        <v>64</v>
      </c>
      <c r="E113" s="118">
        <v>1</v>
      </c>
      <c r="F113" s="118"/>
      <c r="G113" s="110">
        <f t="shared" si="10"/>
        <v>0</v>
      </c>
    </row>
    <row r="114" spans="1:7" ht="42.75" x14ac:dyDescent="0.2">
      <c r="A114" s="106" t="s">
        <v>158</v>
      </c>
      <c r="B114" s="107" t="s">
        <v>262</v>
      </c>
      <c r="C114" s="108"/>
      <c r="D114" s="109" t="s">
        <v>64</v>
      </c>
      <c r="E114" s="118">
        <v>1</v>
      </c>
      <c r="F114" s="118"/>
      <c r="G114" s="110">
        <f t="shared" si="10"/>
        <v>0</v>
      </c>
    </row>
    <row r="115" spans="1:7" ht="85.5" x14ac:dyDescent="0.2">
      <c r="A115" s="46" t="s">
        <v>159</v>
      </c>
      <c r="B115" s="45" t="s">
        <v>256</v>
      </c>
      <c r="C115" s="99"/>
      <c r="D115" s="100" t="s">
        <v>64</v>
      </c>
      <c r="E115" s="97">
        <v>1</v>
      </c>
      <c r="F115" s="97"/>
      <c r="G115" s="98">
        <f t="shared" si="10"/>
        <v>0</v>
      </c>
    </row>
    <row r="116" spans="1:7" ht="57" x14ac:dyDescent="0.2">
      <c r="A116" s="46" t="s">
        <v>231</v>
      </c>
      <c r="B116" s="45" t="s">
        <v>257</v>
      </c>
      <c r="C116" s="41"/>
      <c r="D116" s="47" t="s">
        <v>64</v>
      </c>
      <c r="E116" s="72">
        <v>1</v>
      </c>
      <c r="G116" s="53">
        <f t="shared" si="10"/>
        <v>0</v>
      </c>
    </row>
    <row r="117" spans="1:7" ht="57" x14ac:dyDescent="0.2">
      <c r="A117" s="46" t="s">
        <v>263</v>
      </c>
      <c r="B117" s="117" t="s">
        <v>312</v>
      </c>
      <c r="C117" s="41"/>
      <c r="D117" s="100" t="s">
        <v>64</v>
      </c>
      <c r="E117" s="97">
        <v>1</v>
      </c>
      <c r="F117" s="97"/>
      <c r="G117" s="98">
        <f t="shared" si="10"/>
        <v>0</v>
      </c>
    </row>
    <row r="118" spans="1:7" x14ac:dyDescent="0.2">
      <c r="A118" s="46" t="s">
        <v>264</v>
      </c>
      <c r="B118" s="14" t="s">
        <v>65</v>
      </c>
      <c r="C118" s="41"/>
      <c r="D118" s="47" t="s">
        <v>64</v>
      </c>
      <c r="E118" s="72">
        <v>1</v>
      </c>
      <c r="G118" s="53">
        <f>ROUND(E118*F118,2)</f>
        <v>0</v>
      </c>
    </row>
    <row r="119" spans="1:7" ht="171" x14ac:dyDescent="0.2">
      <c r="A119" s="46" t="s">
        <v>62</v>
      </c>
      <c r="B119" s="117" t="s">
        <v>211</v>
      </c>
      <c r="C119" s="41"/>
      <c r="D119" s="47" t="s">
        <v>64</v>
      </c>
      <c r="E119" s="72">
        <v>1</v>
      </c>
      <c r="G119" s="53">
        <f t="shared" si="10"/>
        <v>0</v>
      </c>
    </row>
    <row r="120" spans="1:7" s="13" customFormat="1" ht="15.75" thickBot="1" x14ac:dyDescent="0.3">
      <c r="A120" s="6"/>
      <c r="B120" s="7" t="s">
        <v>58</v>
      </c>
      <c r="C120" s="42"/>
      <c r="D120" s="8"/>
      <c r="E120" s="8"/>
      <c r="F120" s="75"/>
      <c r="G120" s="75">
        <f>SUM(G106:G119)</f>
        <v>0</v>
      </c>
    </row>
    <row r="121" spans="1:7" ht="15" thickTop="1" x14ac:dyDescent="0.2">
      <c r="B121" s="4"/>
      <c r="C121" s="39"/>
      <c r="D121" s="71"/>
      <c r="E121" s="71"/>
    </row>
    <row r="122" spans="1:7" x14ac:dyDescent="0.2">
      <c r="B122" s="4"/>
      <c r="C122" s="39"/>
      <c r="D122" s="71"/>
      <c r="E122" s="71"/>
    </row>
    <row r="123" spans="1:7" x14ac:dyDescent="0.2">
      <c r="A123" s="9" t="s">
        <v>133</v>
      </c>
      <c r="B123" s="10" t="s">
        <v>160</v>
      </c>
      <c r="C123" s="40"/>
      <c r="D123" s="11"/>
      <c r="E123" s="11"/>
      <c r="F123" s="12"/>
      <c r="G123" s="12"/>
    </row>
    <row r="124" spans="1:7" x14ac:dyDescent="0.2">
      <c r="B124" s="14"/>
      <c r="C124" s="41"/>
      <c r="D124" s="47"/>
      <c r="G124" s="53"/>
    </row>
    <row r="125" spans="1:7" ht="147" customHeight="1" x14ac:dyDescent="0.2">
      <c r="A125" s="3" t="s">
        <v>75</v>
      </c>
      <c r="B125" s="14" t="s">
        <v>265</v>
      </c>
      <c r="C125" s="41"/>
      <c r="D125" s="47" t="s">
        <v>64</v>
      </c>
      <c r="E125" s="72">
        <v>1</v>
      </c>
      <c r="G125" s="53">
        <f>ROUND(E125*F125,2)</f>
        <v>0</v>
      </c>
    </row>
    <row r="126" spans="1:7" ht="145.5" customHeight="1" x14ac:dyDescent="0.2">
      <c r="A126" s="46" t="s">
        <v>76</v>
      </c>
      <c r="B126" s="45" t="s">
        <v>245</v>
      </c>
      <c r="C126" s="41"/>
      <c r="D126" s="47" t="s">
        <v>64</v>
      </c>
      <c r="E126" s="72">
        <v>1</v>
      </c>
      <c r="G126" s="53">
        <f>ROUND(E126*F126,2)</f>
        <v>0</v>
      </c>
    </row>
    <row r="127" spans="1:7" ht="86.25" x14ac:dyDescent="0.2">
      <c r="A127" s="46" t="s">
        <v>77</v>
      </c>
      <c r="B127" s="45" t="s">
        <v>163</v>
      </c>
      <c r="C127" s="41"/>
      <c r="D127" s="47" t="s">
        <v>67</v>
      </c>
      <c r="E127" s="72">
        <v>20</v>
      </c>
      <c r="G127" s="53">
        <f t="shared" ref="G127:G135" si="11">ROUND(E127*F127,2)</f>
        <v>0</v>
      </c>
    </row>
    <row r="128" spans="1:7" ht="87" x14ac:dyDescent="0.2">
      <c r="A128" s="46" t="s">
        <v>180</v>
      </c>
      <c r="B128" s="14" t="s">
        <v>190</v>
      </c>
      <c r="C128" s="41"/>
      <c r="D128" s="100"/>
      <c r="E128" s="97"/>
      <c r="F128" s="97"/>
      <c r="G128" s="98"/>
    </row>
    <row r="129" spans="1:7" ht="15.75" x14ac:dyDescent="0.2">
      <c r="A129" s="46" t="s">
        <v>266</v>
      </c>
      <c r="B129" s="45" t="s">
        <v>191</v>
      </c>
      <c r="C129" s="41"/>
      <c r="D129" s="100" t="s">
        <v>67</v>
      </c>
      <c r="E129" s="72">
        <v>5</v>
      </c>
      <c r="F129" s="97"/>
      <c r="G129" s="98">
        <f>ROUND(E129*F129,2)</f>
        <v>0</v>
      </c>
    </row>
    <row r="130" spans="1:7" ht="15.75" x14ac:dyDescent="0.2">
      <c r="A130" s="46" t="s">
        <v>267</v>
      </c>
      <c r="B130" s="45" t="s">
        <v>192</v>
      </c>
      <c r="C130" s="41"/>
      <c r="D130" s="100" t="s">
        <v>67</v>
      </c>
      <c r="E130" s="72">
        <v>15</v>
      </c>
      <c r="F130" s="97"/>
      <c r="G130" s="98">
        <f>ROUND(E130*F130,2)</f>
        <v>0</v>
      </c>
    </row>
    <row r="131" spans="1:7" ht="115.5" customHeight="1" x14ac:dyDescent="0.2">
      <c r="A131" s="46" t="s">
        <v>12</v>
      </c>
      <c r="B131" s="45" t="s">
        <v>241</v>
      </c>
      <c r="C131" s="41" t="s">
        <v>436</v>
      </c>
      <c r="D131" s="100" t="s">
        <v>64</v>
      </c>
      <c r="E131" s="97">
        <v>1</v>
      </c>
      <c r="F131" s="97"/>
      <c r="G131" s="98">
        <f t="shared" ref="G131" si="12">ROUND(E131*F131,2)</f>
        <v>0</v>
      </c>
    </row>
    <row r="132" spans="1:7" ht="213.75" x14ac:dyDescent="0.2">
      <c r="A132" s="46" t="s">
        <v>91</v>
      </c>
      <c r="B132" s="45" t="s">
        <v>454</v>
      </c>
      <c r="C132" s="41" t="s">
        <v>455</v>
      </c>
      <c r="D132" s="47" t="s">
        <v>64</v>
      </c>
      <c r="E132" s="72">
        <v>1</v>
      </c>
      <c r="G132" s="53">
        <f>ROUND(E132*F132,2)</f>
        <v>0</v>
      </c>
    </row>
    <row r="133" spans="1:7" ht="99.75" x14ac:dyDescent="0.2">
      <c r="A133" s="46" t="s">
        <v>242</v>
      </c>
      <c r="B133" s="45" t="s">
        <v>290</v>
      </c>
      <c r="C133" s="41"/>
      <c r="D133" s="100" t="s">
        <v>64</v>
      </c>
      <c r="E133" s="97">
        <v>1</v>
      </c>
      <c r="F133" s="97"/>
      <c r="G133" s="98">
        <f>ROUND(E133*F133,2)</f>
        <v>0</v>
      </c>
    </row>
    <row r="134" spans="1:7" ht="114" x14ac:dyDescent="0.2">
      <c r="A134" s="46" t="s">
        <v>314</v>
      </c>
      <c r="B134" s="45" t="s">
        <v>179</v>
      </c>
      <c r="C134" s="41"/>
      <c r="D134" s="47" t="s">
        <v>64</v>
      </c>
      <c r="E134" s="72">
        <v>1</v>
      </c>
      <c r="G134" s="53">
        <f t="shared" si="11"/>
        <v>0</v>
      </c>
    </row>
    <row r="135" spans="1:7" ht="28.5" x14ac:dyDescent="0.2">
      <c r="A135" s="46" t="s">
        <v>268</v>
      </c>
      <c r="B135" s="45" t="s">
        <v>181</v>
      </c>
      <c r="C135" s="41"/>
      <c r="D135" s="47" t="s">
        <v>64</v>
      </c>
      <c r="E135" s="72">
        <v>1</v>
      </c>
      <c r="G135" s="53">
        <f t="shared" si="11"/>
        <v>0</v>
      </c>
    </row>
    <row r="136" spans="1:7" s="13" customFormat="1" ht="15.75" thickBot="1" x14ac:dyDescent="0.3">
      <c r="A136" s="6"/>
      <c r="B136" s="7" t="s">
        <v>164</v>
      </c>
      <c r="C136" s="42"/>
      <c r="D136" s="8"/>
      <c r="E136" s="8"/>
      <c r="F136" s="75"/>
      <c r="G136" s="75">
        <f>SUM(G125:G135)</f>
        <v>0</v>
      </c>
    </row>
    <row r="137" spans="1:7" ht="15" thickTop="1" x14ac:dyDescent="0.2"/>
    <row r="139" spans="1:7" s="13" customFormat="1" ht="15" x14ac:dyDescent="0.25">
      <c r="A139" s="9" t="s">
        <v>134</v>
      </c>
      <c r="B139" s="10" t="s">
        <v>152</v>
      </c>
      <c r="C139" s="40"/>
      <c r="D139" s="11"/>
      <c r="E139" s="11"/>
      <c r="F139" s="12"/>
      <c r="G139" s="12"/>
    </row>
    <row r="140" spans="1:7" x14ac:dyDescent="0.2">
      <c r="B140" s="14"/>
      <c r="C140" s="41"/>
      <c r="D140" s="47"/>
      <c r="G140" s="53"/>
    </row>
    <row r="141" spans="1:7" ht="145.5" customHeight="1" x14ac:dyDescent="0.2">
      <c r="A141" s="46" t="s">
        <v>74</v>
      </c>
      <c r="B141" s="14" t="s">
        <v>243</v>
      </c>
      <c r="C141" s="112" t="s">
        <v>431</v>
      </c>
      <c r="D141" s="47" t="s">
        <v>64</v>
      </c>
      <c r="E141" s="72">
        <v>1</v>
      </c>
      <c r="G141" s="53">
        <f>ROUND(E141*F141,2)</f>
        <v>0</v>
      </c>
    </row>
    <row r="142" spans="1:7" ht="153" customHeight="1" x14ac:dyDescent="0.2">
      <c r="A142" s="46" t="s">
        <v>78</v>
      </c>
      <c r="B142" s="14" t="s">
        <v>432</v>
      </c>
      <c r="C142" s="112" t="s">
        <v>433</v>
      </c>
      <c r="D142" s="47" t="s">
        <v>64</v>
      </c>
      <c r="E142" s="72">
        <v>1</v>
      </c>
      <c r="G142" s="53">
        <f>ROUND(E142*F142,2)</f>
        <v>0</v>
      </c>
    </row>
    <row r="143" spans="1:7" ht="199.5" x14ac:dyDescent="0.2">
      <c r="A143" s="3" t="s">
        <v>79</v>
      </c>
      <c r="B143" s="14" t="s">
        <v>446</v>
      </c>
      <c r="C143" s="41" t="s">
        <v>447</v>
      </c>
      <c r="D143" s="100" t="s">
        <v>64</v>
      </c>
      <c r="E143" s="97">
        <v>1</v>
      </c>
      <c r="F143" s="97"/>
      <c r="G143" s="98">
        <f>ROUND(E143*F143,2)</f>
        <v>0</v>
      </c>
    </row>
    <row r="144" spans="1:7" ht="144" customHeight="1" x14ac:dyDescent="0.2">
      <c r="A144" s="3" t="s">
        <v>80</v>
      </c>
      <c r="B144" s="14" t="s">
        <v>313</v>
      </c>
      <c r="C144" s="41"/>
      <c r="D144" s="100" t="s">
        <v>64</v>
      </c>
      <c r="E144" s="97">
        <v>1</v>
      </c>
      <c r="F144" s="97"/>
      <c r="G144" s="98">
        <f>ROUND(E144*F144,2)</f>
        <v>0</v>
      </c>
    </row>
    <row r="145" spans="1:7" ht="57" x14ac:dyDescent="0.2">
      <c r="A145" s="46" t="s">
        <v>309</v>
      </c>
      <c r="B145" s="45" t="s">
        <v>199</v>
      </c>
      <c r="C145" s="41"/>
      <c r="D145" s="47" t="s">
        <v>64</v>
      </c>
      <c r="E145" s="72">
        <v>1</v>
      </c>
      <c r="G145" s="53">
        <f>ROUND(E145*F145,2)</f>
        <v>0</v>
      </c>
    </row>
    <row r="146" spans="1:7" s="13" customFormat="1" ht="15.75" thickBot="1" x14ac:dyDescent="0.3">
      <c r="A146" s="6"/>
      <c r="B146" s="7" t="s">
        <v>153</v>
      </c>
      <c r="C146" s="42"/>
      <c r="D146" s="8"/>
      <c r="E146" s="8"/>
      <c r="F146" s="75"/>
      <c r="G146" s="75">
        <f>SUM(G141:G145)</f>
        <v>0</v>
      </c>
    </row>
    <row r="147" spans="1:7" ht="15" thickTop="1" x14ac:dyDescent="0.2"/>
    <row r="149" spans="1:7" x14ac:dyDescent="0.2">
      <c r="A149" s="9" t="s">
        <v>162</v>
      </c>
      <c r="B149" s="10" t="s">
        <v>269</v>
      </c>
      <c r="C149" s="40"/>
      <c r="D149" s="11"/>
      <c r="E149" s="11"/>
      <c r="F149" s="12"/>
      <c r="G149" s="12"/>
    </row>
    <row r="150" spans="1:7" x14ac:dyDescent="0.2">
      <c r="B150" s="14"/>
      <c r="C150" s="41"/>
      <c r="D150" s="47"/>
      <c r="G150" s="53"/>
    </row>
    <row r="151" spans="1:7" ht="114" x14ac:dyDescent="0.2">
      <c r="A151" s="46" t="s">
        <v>73</v>
      </c>
      <c r="B151" s="14" t="s">
        <v>481</v>
      </c>
      <c r="C151" s="41"/>
      <c r="D151" s="100"/>
      <c r="E151" s="97"/>
      <c r="F151" s="97"/>
      <c r="G151" s="98"/>
    </row>
    <row r="152" spans="1:7" ht="28.5" x14ac:dyDescent="0.2">
      <c r="A152" s="46" t="s">
        <v>29</v>
      </c>
      <c r="B152" s="45" t="s">
        <v>270</v>
      </c>
      <c r="C152" s="41"/>
      <c r="D152" s="100" t="s">
        <v>64</v>
      </c>
      <c r="E152" s="97">
        <v>1</v>
      </c>
      <c r="F152" s="97"/>
      <c r="G152" s="98">
        <f t="shared" ref="G152:G159" si="13">ROUND(E152*F152,2)</f>
        <v>0</v>
      </c>
    </row>
    <row r="153" spans="1:7" ht="114" x14ac:dyDescent="0.2">
      <c r="A153" s="3" t="s">
        <v>31</v>
      </c>
      <c r="B153" s="14" t="s">
        <v>294</v>
      </c>
      <c r="C153" s="112"/>
      <c r="D153" s="100" t="s">
        <v>64</v>
      </c>
      <c r="E153" s="97">
        <v>1</v>
      </c>
      <c r="F153" s="97"/>
      <c r="G153" s="98">
        <f t="shared" si="13"/>
        <v>0</v>
      </c>
    </row>
    <row r="154" spans="1:7" x14ac:dyDescent="0.2">
      <c r="A154" s="46" t="s">
        <v>32</v>
      </c>
      <c r="B154" s="45" t="s">
        <v>271</v>
      </c>
      <c r="C154" s="41"/>
      <c r="D154" s="96" t="s">
        <v>64</v>
      </c>
      <c r="E154" s="97">
        <v>1</v>
      </c>
      <c r="F154" s="97"/>
      <c r="G154" s="98">
        <f t="shared" si="13"/>
        <v>0</v>
      </c>
    </row>
    <row r="155" spans="1:7" x14ac:dyDescent="0.2">
      <c r="A155" s="46" t="s">
        <v>56</v>
      </c>
      <c r="B155" s="45" t="s">
        <v>272</v>
      </c>
      <c r="C155" s="41"/>
      <c r="D155" s="100" t="s">
        <v>64</v>
      </c>
      <c r="E155" s="97">
        <v>1</v>
      </c>
      <c r="F155" s="97"/>
      <c r="G155" s="98">
        <f t="shared" si="13"/>
        <v>0</v>
      </c>
    </row>
    <row r="156" spans="1:7" ht="156.75" x14ac:dyDescent="0.2">
      <c r="A156" s="46" t="s">
        <v>81</v>
      </c>
      <c r="B156" s="45" t="s">
        <v>273</v>
      </c>
      <c r="C156" s="41" t="s">
        <v>456</v>
      </c>
      <c r="D156" s="100" t="s">
        <v>64</v>
      </c>
      <c r="E156" s="97">
        <v>1</v>
      </c>
      <c r="F156" s="97"/>
      <c r="G156" s="98">
        <f>ROUND(E156*F156,2)</f>
        <v>0</v>
      </c>
    </row>
    <row r="157" spans="1:7" ht="42.75" x14ac:dyDescent="0.2">
      <c r="A157" s="46" t="s">
        <v>182</v>
      </c>
      <c r="B157" s="45" t="s">
        <v>316</v>
      </c>
      <c r="C157" s="41"/>
      <c r="D157" s="100" t="s">
        <v>64</v>
      </c>
      <c r="E157" s="97">
        <v>1</v>
      </c>
      <c r="F157" s="97"/>
      <c r="G157" s="98">
        <f t="shared" ref="G157" si="14">ROUND(E157*F157,2)</f>
        <v>0</v>
      </c>
    </row>
    <row r="158" spans="1:7" ht="48" customHeight="1" x14ac:dyDescent="0.2">
      <c r="A158" s="46" t="s">
        <v>275</v>
      </c>
      <c r="B158" s="14" t="s">
        <v>274</v>
      </c>
      <c r="C158" s="41"/>
      <c r="D158" s="100" t="s">
        <v>64</v>
      </c>
      <c r="E158" s="97">
        <v>1</v>
      </c>
      <c r="F158" s="97"/>
      <c r="G158" s="98">
        <f t="shared" si="13"/>
        <v>0</v>
      </c>
    </row>
    <row r="159" spans="1:7" x14ac:dyDescent="0.2">
      <c r="A159" s="46" t="s">
        <v>315</v>
      </c>
      <c r="B159" s="45" t="s">
        <v>276</v>
      </c>
      <c r="C159" s="41"/>
      <c r="D159" s="100" t="s">
        <v>64</v>
      </c>
      <c r="E159" s="97">
        <v>1</v>
      </c>
      <c r="F159" s="97"/>
      <c r="G159" s="98">
        <f t="shared" si="13"/>
        <v>0</v>
      </c>
    </row>
    <row r="160" spans="1:7" ht="15" thickBot="1" x14ac:dyDescent="0.25">
      <c r="A160" s="6"/>
      <c r="B160" s="7" t="s">
        <v>277</v>
      </c>
      <c r="C160" s="42"/>
      <c r="D160" s="8"/>
      <c r="E160" s="8"/>
      <c r="F160" s="75"/>
      <c r="G160" s="75">
        <f>SUM(G150:G159)</f>
        <v>0</v>
      </c>
    </row>
    <row r="161" spans="1:7" ht="15" thickTop="1" x14ac:dyDescent="0.2"/>
    <row r="163" spans="1:7" x14ac:dyDescent="0.2">
      <c r="A163" s="9" t="s">
        <v>278</v>
      </c>
      <c r="B163" s="10" t="s">
        <v>161</v>
      </c>
      <c r="C163" s="40"/>
      <c r="D163" s="11"/>
      <c r="E163" s="11"/>
      <c r="F163" s="12"/>
      <c r="G163" s="12"/>
    </row>
    <row r="164" spans="1:7" x14ac:dyDescent="0.2">
      <c r="B164" s="14"/>
      <c r="C164" s="41"/>
      <c r="D164" s="47"/>
      <c r="G164" s="53"/>
    </row>
    <row r="165" spans="1:7" ht="114" x14ac:dyDescent="0.2">
      <c r="A165" s="3" t="s">
        <v>82</v>
      </c>
      <c r="B165" s="45" t="s">
        <v>437</v>
      </c>
      <c r="C165" s="41" t="s">
        <v>436</v>
      </c>
      <c r="D165" s="100" t="s">
        <v>66</v>
      </c>
      <c r="E165" s="97">
        <v>1</v>
      </c>
      <c r="F165" s="97"/>
      <c r="G165" s="98">
        <f>ROUND(E165*F165,2)</f>
        <v>0</v>
      </c>
    </row>
    <row r="166" spans="1:7" ht="15" thickBot="1" x14ac:dyDescent="0.25">
      <c r="A166" s="6"/>
      <c r="B166" s="7" t="s">
        <v>8</v>
      </c>
      <c r="C166" s="42"/>
      <c r="D166" s="8"/>
      <c r="E166" s="8"/>
      <c r="F166" s="75"/>
      <c r="G166" s="75">
        <f>SUM(G164:G165)</f>
        <v>0</v>
      </c>
    </row>
    <row r="167" spans="1:7" ht="15" thickTop="1" x14ac:dyDescent="0.2"/>
    <row r="169" spans="1:7" s="70" customFormat="1" ht="15.75" x14ac:dyDescent="0.25">
      <c r="A169" s="65" t="s">
        <v>136</v>
      </c>
      <c r="B169" s="66" t="s">
        <v>154</v>
      </c>
      <c r="C169" s="67"/>
      <c r="D169" s="68"/>
      <c r="E169" s="68"/>
      <c r="F169" s="69"/>
      <c r="G169" s="69"/>
    </row>
    <row r="170" spans="1:7" x14ac:dyDescent="0.2">
      <c r="B170" s="4"/>
      <c r="C170" s="39"/>
      <c r="D170" s="71"/>
      <c r="E170" s="71"/>
    </row>
    <row r="171" spans="1:7" x14ac:dyDescent="0.2">
      <c r="B171" s="120" t="s">
        <v>438</v>
      </c>
      <c r="C171" s="39"/>
      <c r="D171" s="71"/>
      <c r="E171" s="71"/>
    </row>
    <row r="172" spans="1:7" x14ac:dyDescent="0.2">
      <c r="B172" s="4"/>
      <c r="C172" s="39"/>
      <c r="D172" s="71"/>
      <c r="E172" s="71"/>
    </row>
    <row r="173" spans="1:7" s="13" customFormat="1" ht="15" x14ac:dyDescent="0.25">
      <c r="A173" s="9" t="s">
        <v>138</v>
      </c>
      <c r="B173" s="10" t="s">
        <v>157</v>
      </c>
      <c r="C173" s="40"/>
      <c r="D173" s="11"/>
      <c r="E173" s="11"/>
      <c r="F173" s="12"/>
      <c r="G173" s="12"/>
    </row>
    <row r="174" spans="1:7" x14ac:dyDescent="0.2">
      <c r="B174" s="14"/>
      <c r="C174" s="41"/>
      <c r="D174" s="47"/>
      <c r="G174" s="53"/>
    </row>
    <row r="175" spans="1:7" ht="99.75" x14ac:dyDescent="0.2">
      <c r="A175" s="3" t="s">
        <v>61</v>
      </c>
      <c r="B175" s="14" t="s">
        <v>84</v>
      </c>
      <c r="C175" s="41"/>
      <c r="D175" s="47"/>
      <c r="G175" s="53"/>
    </row>
    <row r="176" spans="1:7" ht="28.5" x14ac:dyDescent="0.2">
      <c r="A176" s="46" t="s">
        <v>69</v>
      </c>
      <c r="B176" s="45" t="s">
        <v>246</v>
      </c>
      <c r="C176" s="41"/>
      <c r="D176" s="47" t="s">
        <v>64</v>
      </c>
      <c r="E176" s="72">
        <v>1</v>
      </c>
      <c r="G176" s="53">
        <f>ROUND(E176*F176,2)</f>
        <v>0</v>
      </c>
    </row>
    <row r="177" spans="1:7" x14ac:dyDescent="0.2">
      <c r="A177" s="46" t="s">
        <v>70</v>
      </c>
      <c r="B177" s="45" t="s">
        <v>57</v>
      </c>
      <c r="C177" s="41"/>
      <c r="D177" s="47" t="s">
        <v>64</v>
      </c>
      <c r="E177" s="72">
        <v>4</v>
      </c>
      <c r="G177" s="53">
        <f>ROUND(E177*F177,2)</f>
        <v>0</v>
      </c>
    </row>
    <row r="178" spans="1:7" s="99" customFormat="1" ht="142.5" customHeight="1" x14ac:dyDescent="0.2">
      <c r="A178" s="46" t="s">
        <v>62</v>
      </c>
      <c r="B178" s="45" t="s">
        <v>209</v>
      </c>
      <c r="C178" s="41"/>
      <c r="D178" s="100" t="s">
        <v>64</v>
      </c>
      <c r="E178" s="97">
        <v>1</v>
      </c>
      <c r="F178" s="97"/>
      <c r="G178" s="98">
        <f>ROUND(E178*F178,2)</f>
        <v>0</v>
      </c>
    </row>
    <row r="179" spans="1:7" s="13" customFormat="1" ht="15.75" thickBot="1" x14ac:dyDescent="0.3">
      <c r="A179" s="6"/>
      <c r="B179" s="7" t="s">
        <v>58</v>
      </c>
      <c r="C179" s="42"/>
      <c r="D179" s="8"/>
      <c r="E179" s="8"/>
      <c r="F179" s="75"/>
      <c r="G179" s="75">
        <f>SUM(G175:G178)</f>
        <v>0</v>
      </c>
    </row>
    <row r="180" spans="1:7" ht="15" thickTop="1" x14ac:dyDescent="0.2">
      <c r="B180" s="4"/>
      <c r="C180" s="39"/>
      <c r="D180" s="71"/>
      <c r="E180" s="71"/>
    </row>
    <row r="182" spans="1:7" s="13" customFormat="1" ht="15" x14ac:dyDescent="0.25">
      <c r="A182" s="9" t="s">
        <v>139</v>
      </c>
      <c r="B182" s="10" t="s">
        <v>155</v>
      </c>
      <c r="C182" s="40"/>
      <c r="D182" s="11"/>
      <c r="E182" s="11"/>
      <c r="F182" s="12"/>
      <c r="G182" s="12"/>
    </row>
    <row r="183" spans="1:7" x14ac:dyDescent="0.2">
      <c r="B183" s="14"/>
      <c r="C183" s="41"/>
      <c r="D183" s="47"/>
      <c r="G183" s="53"/>
    </row>
    <row r="184" spans="1:7" x14ac:dyDescent="0.2">
      <c r="B184" s="14" t="s">
        <v>88</v>
      </c>
      <c r="C184" s="41"/>
      <c r="D184" s="100"/>
      <c r="E184" s="97"/>
      <c r="F184" s="97"/>
      <c r="G184" s="98"/>
    </row>
    <row r="185" spans="1:7" ht="57" x14ac:dyDescent="0.2">
      <c r="A185" s="3" t="s">
        <v>75</v>
      </c>
      <c r="B185" s="14" t="s">
        <v>193</v>
      </c>
      <c r="C185" s="14"/>
      <c r="D185" s="100" t="s">
        <v>67</v>
      </c>
      <c r="E185" s="72">
        <v>50</v>
      </c>
      <c r="F185" s="97"/>
      <c r="G185" s="98">
        <f>ROUND(E185*F185,2)</f>
        <v>0</v>
      </c>
    </row>
    <row r="186" spans="1:7" s="99" customFormat="1" ht="43.5" x14ac:dyDescent="0.2">
      <c r="A186" s="3" t="s">
        <v>76</v>
      </c>
      <c r="B186" s="45" t="s">
        <v>200</v>
      </c>
      <c r="C186" s="14"/>
      <c r="D186" s="100" t="s">
        <v>67</v>
      </c>
      <c r="E186" s="97">
        <v>50</v>
      </c>
      <c r="F186" s="97"/>
      <c r="G186" s="98">
        <f>ROUND(E186*F186,2)</f>
        <v>0</v>
      </c>
    </row>
    <row r="187" spans="1:7" ht="71.25" x14ac:dyDescent="0.2">
      <c r="A187" s="46" t="s">
        <v>77</v>
      </c>
      <c r="B187" s="45" t="s">
        <v>183</v>
      </c>
      <c r="C187" s="41" t="s">
        <v>455</v>
      </c>
      <c r="D187" s="47" t="s">
        <v>66</v>
      </c>
      <c r="E187" s="72">
        <v>2</v>
      </c>
      <c r="G187" s="53">
        <f>ROUND(E187*F187,2)</f>
        <v>0</v>
      </c>
    </row>
    <row r="188" spans="1:7" ht="71.25" x14ac:dyDescent="0.2">
      <c r="A188" s="46" t="s">
        <v>180</v>
      </c>
      <c r="B188" s="45" t="s">
        <v>295</v>
      </c>
      <c r="C188" s="41" t="s">
        <v>455</v>
      </c>
      <c r="D188" s="47" t="s">
        <v>66</v>
      </c>
      <c r="E188" s="72">
        <v>1</v>
      </c>
      <c r="G188" s="53">
        <f>ROUND(E188*F188,2)</f>
        <v>0</v>
      </c>
    </row>
    <row r="189" spans="1:7" x14ac:dyDescent="0.2">
      <c r="A189" s="46" t="s">
        <v>12</v>
      </c>
      <c r="B189" s="14" t="s">
        <v>443</v>
      </c>
      <c r="C189" s="14"/>
      <c r="D189" s="100" t="s">
        <v>66</v>
      </c>
      <c r="E189" s="97">
        <v>1</v>
      </c>
      <c r="F189" s="97"/>
      <c r="G189" s="98">
        <f>ROUND(E189*F189,2)</f>
        <v>0</v>
      </c>
    </row>
    <row r="190" spans="1:7" x14ac:dyDescent="0.2">
      <c r="A190" s="3" t="s">
        <v>91</v>
      </c>
      <c r="B190" s="14" t="s">
        <v>442</v>
      </c>
      <c r="C190" s="14"/>
      <c r="D190" s="100" t="s">
        <v>64</v>
      </c>
      <c r="E190" s="72">
        <v>1</v>
      </c>
      <c r="F190" s="97"/>
      <c r="G190" s="98">
        <f t="shared" ref="G190:G192" si="15">ROUND(E190*F190,2)</f>
        <v>0</v>
      </c>
    </row>
    <row r="191" spans="1:7" ht="42.75" x14ac:dyDescent="0.2">
      <c r="A191" s="46" t="s">
        <v>242</v>
      </c>
      <c r="B191" s="45" t="s">
        <v>440</v>
      </c>
      <c r="C191" s="41"/>
      <c r="D191" s="47" t="s">
        <v>66</v>
      </c>
      <c r="E191" s="72">
        <v>2</v>
      </c>
      <c r="G191" s="53">
        <f t="shared" si="15"/>
        <v>0</v>
      </c>
    </row>
    <row r="192" spans="1:7" ht="42.75" x14ac:dyDescent="0.2">
      <c r="A192" s="46" t="s">
        <v>314</v>
      </c>
      <c r="B192" s="14" t="s">
        <v>441</v>
      </c>
      <c r="C192" s="41"/>
      <c r="D192" s="47" t="s">
        <v>66</v>
      </c>
      <c r="E192" s="72">
        <v>2</v>
      </c>
      <c r="G192" s="53">
        <f t="shared" si="15"/>
        <v>0</v>
      </c>
    </row>
    <row r="193" spans="1:7" s="13" customFormat="1" ht="15.75" thickBot="1" x14ac:dyDescent="0.3">
      <c r="A193" s="6"/>
      <c r="B193" s="7" t="s">
        <v>156</v>
      </c>
      <c r="C193" s="42"/>
      <c r="D193" s="8"/>
      <c r="E193" s="8"/>
      <c r="F193" s="75"/>
      <c r="G193" s="75">
        <f>SUM(G185:G192)</f>
        <v>0</v>
      </c>
    </row>
    <row r="194" spans="1:7" ht="15" thickTop="1" x14ac:dyDescent="0.2"/>
    <row r="196" spans="1:7" s="13" customFormat="1" ht="15" x14ac:dyDescent="0.25">
      <c r="A196" s="9" t="s">
        <v>140</v>
      </c>
      <c r="B196" s="10" t="s">
        <v>59</v>
      </c>
      <c r="C196" s="40"/>
      <c r="D196" s="11"/>
      <c r="E196" s="11"/>
      <c r="F196" s="12"/>
      <c r="G196" s="12"/>
    </row>
    <row r="197" spans="1:7" x14ac:dyDescent="0.2">
      <c r="B197" s="14"/>
      <c r="C197" s="41"/>
      <c r="D197" s="47"/>
      <c r="G197" s="53"/>
    </row>
    <row r="198" spans="1:7" ht="28.5" x14ac:dyDescent="0.2">
      <c r="A198" s="46" t="s">
        <v>74</v>
      </c>
      <c r="B198" s="45" t="s">
        <v>7</v>
      </c>
      <c r="C198" s="41"/>
      <c r="D198" s="47"/>
      <c r="G198" s="53"/>
    </row>
    <row r="199" spans="1:7" ht="86.25" x14ac:dyDescent="0.2">
      <c r="A199" s="46" t="s">
        <v>311</v>
      </c>
      <c r="B199" s="45" t="s">
        <v>296</v>
      </c>
      <c r="C199" s="41" t="s">
        <v>455</v>
      </c>
      <c r="D199" s="100" t="s">
        <v>66</v>
      </c>
      <c r="E199" s="97">
        <v>1</v>
      </c>
      <c r="F199" s="97"/>
      <c r="G199" s="98">
        <f>ROUND(E199*F199,2)</f>
        <v>0</v>
      </c>
    </row>
    <row r="200" spans="1:7" s="102" customFormat="1" ht="85.5" x14ac:dyDescent="0.25">
      <c r="A200" s="46" t="s">
        <v>252</v>
      </c>
      <c r="B200" s="45" t="s">
        <v>247</v>
      </c>
      <c r="C200" s="41" t="s">
        <v>455</v>
      </c>
      <c r="D200" s="100" t="s">
        <v>66</v>
      </c>
      <c r="E200" s="97">
        <v>1</v>
      </c>
      <c r="F200" s="97"/>
      <c r="G200" s="98">
        <f>ROUND(E200*F200,2)</f>
        <v>0</v>
      </c>
    </row>
    <row r="201" spans="1:7" s="13" customFormat="1" ht="15.75" thickBot="1" x14ac:dyDescent="0.3">
      <c r="A201" s="6"/>
      <c r="B201" s="7" t="s">
        <v>60</v>
      </c>
      <c r="C201" s="42"/>
      <c r="D201" s="8"/>
      <c r="E201" s="8"/>
      <c r="F201" s="75"/>
      <c r="G201" s="75">
        <f>SUM(G198:G200)</f>
        <v>0</v>
      </c>
    </row>
    <row r="202" spans="1:7" ht="15" thickTop="1" x14ac:dyDescent="0.2"/>
    <row r="204" spans="1:7" s="13" customFormat="1" ht="15" x14ac:dyDescent="0.25">
      <c r="A204" s="9" t="s">
        <v>9</v>
      </c>
      <c r="B204" s="10" t="s">
        <v>194</v>
      </c>
      <c r="C204" s="11"/>
      <c r="D204" s="11"/>
      <c r="E204" s="12"/>
      <c r="F204" s="12"/>
    </row>
    <row r="205" spans="1:7" s="99" customFormat="1" x14ac:dyDescent="0.2">
      <c r="A205" s="3"/>
      <c r="B205" s="14"/>
      <c r="C205" s="100"/>
      <c r="D205" s="97"/>
      <c r="E205" s="97"/>
      <c r="F205" s="98"/>
    </row>
    <row r="206" spans="1:7" s="99" customFormat="1" ht="15.75" x14ac:dyDescent="0.2">
      <c r="A206" s="3" t="s">
        <v>73</v>
      </c>
      <c r="B206" s="14" t="s">
        <v>195</v>
      </c>
      <c r="C206" s="41"/>
      <c r="D206" s="100" t="s">
        <v>67</v>
      </c>
      <c r="E206" s="97">
        <v>10</v>
      </c>
      <c r="F206" s="97"/>
      <c r="G206" s="98">
        <f>ROUND(E206*F206,2)</f>
        <v>0</v>
      </c>
    </row>
    <row r="207" spans="1:7" s="99" customFormat="1" ht="15.75" x14ac:dyDescent="0.2">
      <c r="A207" s="3" t="s">
        <v>81</v>
      </c>
      <c r="B207" s="14" t="s">
        <v>196</v>
      </c>
      <c r="C207" s="41"/>
      <c r="D207" s="100" t="s">
        <v>67</v>
      </c>
      <c r="E207" s="97">
        <v>10</v>
      </c>
      <c r="F207" s="97"/>
      <c r="G207" s="98">
        <f>ROUND(E207*F207,2)</f>
        <v>0</v>
      </c>
    </row>
    <row r="208" spans="1:7" s="99" customFormat="1" ht="57" x14ac:dyDescent="0.2">
      <c r="A208" s="3" t="s">
        <v>182</v>
      </c>
      <c r="B208" s="14" t="s">
        <v>444</v>
      </c>
      <c r="C208" s="14"/>
      <c r="D208" s="100" t="s">
        <v>64</v>
      </c>
      <c r="E208" s="97">
        <v>1</v>
      </c>
      <c r="F208" s="97"/>
      <c r="G208" s="98">
        <f t="shared" ref="G208" si="16">ROUND(E208*F208,2)</f>
        <v>0</v>
      </c>
    </row>
    <row r="209" spans="1:7" s="102" customFormat="1" ht="15.75" thickBot="1" x14ac:dyDescent="0.3">
      <c r="A209" s="6"/>
      <c r="B209" s="7" t="s">
        <v>197</v>
      </c>
      <c r="C209" s="42"/>
      <c r="D209" s="8"/>
      <c r="E209" s="8"/>
      <c r="F209" s="101"/>
      <c r="G209" s="101">
        <f>SUM(G206:G208)</f>
        <v>0</v>
      </c>
    </row>
    <row r="210" spans="1:7" s="102" customFormat="1" ht="15.75" thickTop="1" x14ac:dyDescent="0.25">
      <c r="A210" s="51"/>
      <c r="B210" s="10"/>
      <c r="C210" s="40"/>
      <c r="D210" s="52"/>
      <c r="E210" s="52"/>
      <c r="F210" s="113"/>
      <c r="G210" s="113"/>
    </row>
    <row r="212" spans="1:7" x14ac:dyDescent="0.2">
      <c r="A212" s="9" t="s">
        <v>171</v>
      </c>
      <c r="B212" s="10" t="s">
        <v>10</v>
      </c>
      <c r="C212" s="40"/>
      <c r="D212" s="11"/>
      <c r="E212" s="11"/>
      <c r="F212" s="12"/>
      <c r="G212" s="12"/>
    </row>
    <row r="213" spans="1:7" x14ac:dyDescent="0.2">
      <c r="B213" s="14"/>
      <c r="C213" s="41"/>
      <c r="D213" s="47"/>
      <c r="G213" s="53"/>
    </row>
    <row r="214" spans="1:7" ht="114" x14ac:dyDescent="0.2">
      <c r="A214" s="3" t="s">
        <v>82</v>
      </c>
      <c r="B214" s="14" t="s">
        <v>445</v>
      </c>
      <c r="C214" s="41"/>
      <c r="D214" s="47" t="s">
        <v>64</v>
      </c>
      <c r="E214" s="72">
        <v>1</v>
      </c>
      <c r="G214" s="53">
        <f>ROUND(E214*F214,2)</f>
        <v>0</v>
      </c>
    </row>
    <row r="215" spans="1:7" ht="15" thickBot="1" x14ac:dyDescent="0.25">
      <c r="A215" s="6"/>
      <c r="B215" s="7" t="s">
        <v>11</v>
      </c>
      <c r="C215" s="42"/>
      <c r="D215" s="8"/>
      <c r="E215" s="8"/>
      <c r="F215" s="75"/>
      <c r="G215" s="75">
        <f>SUM(G213:G214)</f>
        <v>0</v>
      </c>
    </row>
    <row r="216" spans="1:7" ht="15" thickTop="1" x14ac:dyDescent="0.2"/>
  </sheetData>
  <pageMargins left="0.51181102362204722" right="0.39370078740157483" top="0.51181102362204722" bottom="0.51181102362204722" header="0.27559055118110237" footer="0.27559055118110237"/>
  <pageSetup paperSize="9" scale="65" fitToHeight="19" orientation="portrait" r:id="rId1"/>
  <headerFooter alignWithMargins="0">
    <oddFooter>&amp;L&amp;8&amp;A&amp;R&amp;8&amp;P / &amp;N</oddFooter>
  </headerFooter>
  <rowBreaks count="1" manualBreakCount="1">
    <brk id="844"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4</vt:i4>
      </vt:variant>
    </vt:vector>
  </HeadingPairs>
  <TitlesOfParts>
    <vt:vector size="9" baseType="lpstr">
      <vt:lpstr>Naslovna stran</vt:lpstr>
      <vt:lpstr>Splošne zahteve - sklop 4</vt:lpstr>
      <vt:lpstr>Popis del Kraigherjeva 28 3</vt:lpstr>
      <vt:lpstr>Popis del Kraigherjeva 28 4</vt:lpstr>
      <vt:lpstr>Popis del Kraigherjeva 28 18</vt:lpstr>
      <vt:lpstr>'Popis del Kraigherjeva 28 18'!Tiskanje_naslovov</vt:lpstr>
      <vt:lpstr>'Popis del Kraigherjeva 28 3'!Tiskanje_naslovov</vt:lpstr>
      <vt:lpstr>'Popis del Kraigherjeva 28 4'!Tiskanje_naslovov</vt:lpstr>
      <vt:lpstr>'Splošne zahteve - sklop 4'!Tiskanje_naslovov</vt:lpstr>
    </vt:vector>
  </TitlesOfParts>
  <Company>Nepremičnine Celje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Kraigherjeva 28,  stanovanja 3, 4 in 18</dc:title>
  <dc:subject>prenova kopalnic</dc:subject>
  <dc:creator>Andrej Dimec</dc:creator>
  <cp:lastModifiedBy>Marko LukaČ</cp:lastModifiedBy>
  <cp:lastPrinted>2017-08-29T04:37:18Z</cp:lastPrinted>
  <dcterms:created xsi:type="dcterms:W3CDTF">2014-01-20T13:21:08Z</dcterms:created>
  <dcterms:modified xsi:type="dcterms:W3CDTF">2017-08-29T04:37:52Z</dcterms:modified>
</cp:coreProperties>
</file>