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H:\STANOVANJA\P\Pod gabri 25\Pod gabri 25 5\prenova stanovanja 2019 2020\a popisi\03 za razpis 18 10 2019\"/>
    </mc:Choice>
  </mc:AlternateContent>
  <xr:revisionPtr revIDLastSave="0" documentId="13_ncr:1_{EEDA6ABD-151B-4A7D-908F-625F1707D904}" xr6:coauthVersionLast="45" xr6:coauthVersionMax="45" xr10:uidLastSave="{00000000-0000-0000-0000-000000000000}"/>
  <bookViews>
    <workbookView xWindow="-120" yWindow="-120" windowWidth="29040" windowHeight="17640" tabRatio="658" xr2:uid="{00000000-000D-0000-FFFF-FFFF00000000}"/>
  </bookViews>
  <sheets>
    <sheet name="Naslovna stran" sheetId="4" r:id="rId1"/>
    <sheet name="Pod gabri 25 5" sheetId="19" r:id="rId2"/>
  </sheets>
  <externalReferences>
    <externalReference r:id="rId3"/>
  </externalReferences>
  <definedNames>
    <definedName name="_xlnm._FilterDatabase" localSheetId="1" hidden="1">'Pod gabri 25 5'!$F$1:$F$339</definedName>
    <definedName name="CENA">'[1]specifikacija 22 2012'!$D$1:$D$65536</definedName>
    <definedName name="Excel_BuiltIn_Print_Area_1" localSheetId="1">#REF!</definedName>
    <definedName name="Excel_BuiltIn_Print_Area_1">#REF!</definedName>
    <definedName name="Excel_BuiltIn_Print_Area_3_1" localSheetId="1">#REF!</definedName>
    <definedName name="Excel_BuiltIn_Print_Area_3_1">#REF!</definedName>
    <definedName name="Excel_BuiltIn_Print_Area_3_1_1" localSheetId="1">#REF!</definedName>
    <definedName name="Excel_BuiltIn_Print_Area_3_1_1">#REF!</definedName>
    <definedName name="Excel_BuiltIn_Print_Area_3_1_1_1" localSheetId="1">#REF!</definedName>
    <definedName name="Excel_BuiltIn_Print_Area_3_1_1_1">#REF!</definedName>
    <definedName name="Excel_BuiltIn_Print_Area_4" localSheetId="1">#REF!</definedName>
    <definedName name="Excel_BuiltIn_Print_Area_4">#REF!</definedName>
    <definedName name="Excel_BuiltIn_Print_Area_5" localSheetId="1">#REF!</definedName>
    <definedName name="Excel_BuiltIn_Print_Area_5">#REF!</definedName>
    <definedName name="hr7z45646" localSheetId="1">#REF!</definedName>
    <definedName name="hr7z45646">#REF!</definedName>
    <definedName name="KLZKJE636" localSheetId="1">#REF!</definedName>
    <definedName name="KLZKJE636">#REF!</definedName>
    <definedName name="KOLIC">'[1]specifikacija 22 2012'!$C$1:$C$65536</definedName>
    <definedName name="_xlnm.Print_Area" localSheetId="1">'Pod gabri 25 5'!$A$1:$G$338</definedName>
    <definedName name="_xlnm.Print_Titles" localSheetId="0">'Naslovna stran'!$1:$5</definedName>
    <definedName name="_xlnm.Print_Titles" localSheetId="1">'Pod gabri 25 5'!$1:$6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6" i="4" l="1"/>
  <c r="D74" i="4"/>
  <c r="D68" i="4"/>
  <c r="D65" i="4"/>
  <c r="D55" i="4"/>
  <c r="D46" i="4"/>
  <c r="G260" i="19"/>
  <c r="G90" i="19"/>
  <c r="G128" i="19" l="1"/>
  <c r="G52" i="19" l="1"/>
  <c r="G298" i="19" l="1"/>
  <c r="G297" i="19"/>
  <c r="G296" i="19"/>
  <c r="G295" i="19"/>
  <c r="G310" i="19"/>
  <c r="G308" i="19"/>
  <c r="G309" i="19"/>
  <c r="G307" i="19"/>
  <c r="G305" i="19"/>
  <c r="G304" i="19"/>
  <c r="G199" i="19"/>
  <c r="G234" i="19"/>
  <c r="G233" i="19"/>
  <c r="G232" i="19"/>
  <c r="G229" i="19"/>
  <c r="G259" i="19" l="1"/>
  <c r="G250" i="19"/>
  <c r="G175" i="19"/>
  <c r="G166" i="19" l="1"/>
  <c r="G115" i="19" l="1"/>
  <c r="D64" i="4" l="1"/>
  <c r="G174" i="19" l="1"/>
  <c r="G251" i="19" l="1"/>
  <c r="G227" i="19"/>
  <c r="G226" i="19"/>
  <c r="G225" i="19"/>
  <c r="G224" i="19"/>
  <c r="G223" i="19"/>
  <c r="G221" i="19"/>
  <c r="G220" i="19"/>
  <c r="G208" i="19"/>
  <c r="G141" i="19" l="1"/>
  <c r="G138" i="19"/>
  <c r="G129" i="19" l="1"/>
  <c r="G118" i="19" l="1"/>
  <c r="G113" i="19"/>
  <c r="G249" i="19" l="1"/>
  <c r="G252" i="19" s="1"/>
  <c r="D63" i="4" l="1"/>
  <c r="G185" i="19"/>
  <c r="G126" i="19" l="1"/>
  <c r="G132" i="19"/>
  <c r="G140" i="19" l="1"/>
  <c r="G98" i="19" l="1"/>
  <c r="G97" i="19"/>
  <c r="G96" i="19"/>
  <c r="G147" i="19" l="1"/>
  <c r="G35" i="19" l="1"/>
  <c r="G34" i="19"/>
  <c r="G33" i="19"/>
  <c r="G294" i="19" l="1"/>
  <c r="G321" i="19" l="1"/>
  <c r="G276" i="19" l="1"/>
  <c r="G274" i="19"/>
  <c r="G243" i="19"/>
  <c r="G244" i="19" l="1"/>
  <c r="G184" i="19"/>
  <c r="G172" i="19" l="1"/>
  <c r="G139" i="19"/>
  <c r="G85" i="19" l="1"/>
  <c r="G20" i="19" l="1"/>
  <c r="G44" i="19" l="1"/>
  <c r="G329" i="19" l="1"/>
  <c r="G283" i="19"/>
  <c r="G284" i="19" s="1"/>
  <c r="D69" i="4" s="1"/>
  <c r="G231" i="19" l="1"/>
  <c r="G211" i="19"/>
  <c r="G209" i="19"/>
  <c r="G201" i="19" l="1"/>
  <c r="G197" i="19"/>
  <c r="G196" i="19"/>
  <c r="G195" i="19"/>
  <c r="G193" i="19"/>
  <c r="G192" i="19"/>
  <c r="G191" i="19"/>
  <c r="G189" i="19"/>
  <c r="G186" i="19"/>
  <c r="G171" i="19"/>
  <c r="G173" i="19"/>
  <c r="G149" i="19"/>
  <c r="G119" i="19" l="1"/>
  <c r="D52" i="4" s="1"/>
  <c r="G59" i="19" l="1"/>
  <c r="G15" i="19" l="1"/>
  <c r="G60" i="19" l="1"/>
  <c r="D44" i="4" s="1"/>
  <c r="G135" i="19" l="1"/>
  <c r="G136" i="19" l="1"/>
  <c r="G134" i="19"/>
  <c r="G133" i="19"/>
  <c r="G142" i="19" l="1"/>
  <c r="G275" i="19"/>
  <c r="G168" i="19" l="1"/>
  <c r="D51" i="4" l="1"/>
  <c r="G337" i="19" l="1"/>
  <c r="G336" i="19"/>
  <c r="G328" i="19"/>
  <c r="G327" i="19"/>
  <c r="G320" i="19"/>
  <c r="G319" i="19"/>
  <c r="G318" i="19"/>
  <c r="G311" i="19"/>
  <c r="G302" i="19"/>
  <c r="G301" i="19"/>
  <c r="G300" i="19"/>
  <c r="G293" i="19"/>
  <c r="G292" i="19"/>
  <c r="G291" i="19"/>
  <c r="G290" i="19"/>
  <c r="G273" i="19"/>
  <c r="G272" i="19"/>
  <c r="G271" i="19"/>
  <c r="G270" i="19"/>
  <c r="G237" i="19"/>
  <c r="G236" i="19"/>
  <c r="G235" i="19"/>
  <c r="G213" i="19"/>
  <c r="G214" i="19" s="1"/>
  <c r="G187" i="19"/>
  <c r="G202" i="19" s="1"/>
  <c r="G176" i="19"/>
  <c r="G170" i="19"/>
  <c r="G169" i="19"/>
  <c r="G167" i="19"/>
  <c r="G165" i="19"/>
  <c r="G164" i="19"/>
  <c r="G163" i="19"/>
  <c r="G151" i="19"/>
  <c r="G150" i="19"/>
  <c r="G148" i="19"/>
  <c r="G86" i="19"/>
  <c r="G87" i="19"/>
  <c r="G84" i="19"/>
  <c r="G81" i="19"/>
  <c r="G70" i="19"/>
  <c r="G69" i="19"/>
  <c r="G68" i="19"/>
  <c r="G67" i="19"/>
  <c r="G66" i="19"/>
  <c r="G51" i="19"/>
  <c r="G48" i="19"/>
  <c r="G47" i="19"/>
  <c r="G37" i="19"/>
  <c r="G36" i="19"/>
  <c r="G32" i="19"/>
  <c r="G31" i="19"/>
  <c r="G26" i="19"/>
  <c r="G25" i="19"/>
  <c r="G22" i="19"/>
  <c r="G18" i="19"/>
  <c r="G14" i="19"/>
  <c r="B3" i="19"/>
  <c r="B2" i="19"/>
  <c r="B1" i="19"/>
  <c r="G312" i="19" l="1"/>
  <c r="D49" i="4"/>
  <c r="G238" i="19"/>
  <c r="G177" i="19"/>
  <c r="D58" i="4" s="1"/>
  <c r="G71" i="19"/>
  <c r="D45" i="4" s="1"/>
  <c r="G277" i="19"/>
  <c r="G152" i="19"/>
  <c r="D54" i="4" s="1"/>
  <c r="G99" i="19"/>
  <c r="D50" i="4" s="1"/>
  <c r="D70" i="4"/>
  <c r="G322" i="19"/>
  <c r="D71" i="4" s="1"/>
  <c r="D59" i="4"/>
  <c r="D61" i="4"/>
  <c r="D60" i="4"/>
  <c r="D53" i="4"/>
  <c r="D62" i="4"/>
  <c r="G338" i="19"/>
  <c r="D73" i="4" s="1"/>
  <c r="G330" i="19"/>
  <c r="D72" i="4" s="1"/>
  <c r="G17" i="19"/>
  <c r="G38" i="19" s="1"/>
  <c r="G46" i="19"/>
  <c r="G53" i="19" s="1"/>
  <c r="D42" i="4" l="1"/>
  <c r="D43" i="4"/>
  <c r="D78" i="4" l="1"/>
  <c r="D79" i="4" s="1"/>
  <c r="C1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 Lukač</author>
  </authors>
  <commentList>
    <comment ref="C9" authorId="0" shapeId="0" xr:uid="{00000000-0006-0000-0000-000001000000}">
      <text>
        <r>
          <rPr>
            <b/>
            <sz val="11"/>
            <color indexed="81"/>
            <rFont val="Tahoma"/>
            <family val="2"/>
            <charset val="238"/>
          </rPr>
          <t>Obvezno izpolnite !</t>
        </r>
      </text>
    </comment>
    <comment ref="C10" authorId="0" shapeId="0" xr:uid="{00000000-0006-0000-0000-000002000000}">
      <text>
        <r>
          <rPr>
            <b/>
            <sz val="11"/>
            <color indexed="81"/>
            <rFont val="Tahoma"/>
            <family val="2"/>
            <charset val="238"/>
          </rPr>
          <t>Obvezno izpolnite !</t>
        </r>
      </text>
    </comment>
    <comment ref="C15" authorId="0" shapeId="0" xr:uid="{00000000-0006-0000-0000-000003000000}">
      <text>
        <r>
          <rPr>
            <b/>
            <sz val="11"/>
            <color indexed="81"/>
            <rFont val="Tahoma"/>
            <family val="2"/>
            <charset val="238"/>
          </rPr>
          <t>Obvezno izpolnite !</t>
        </r>
      </text>
    </comment>
    <comment ref="C16" authorId="0" shapeId="0" xr:uid="{00000000-0006-0000-0000-000004000000}">
      <text>
        <r>
          <rPr>
            <b/>
            <sz val="11"/>
            <color indexed="81"/>
            <rFont val="Tahoma"/>
            <family val="2"/>
            <charset val="238"/>
          </rPr>
          <t>Obvezno izpolnite !</t>
        </r>
      </text>
    </comment>
    <comment ref="C17" authorId="0" shapeId="0" xr:uid="{00000000-0006-0000-0000-000005000000}">
      <text>
        <r>
          <rPr>
            <b/>
            <sz val="11"/>
            <color indexed="81"/>
            <rFont val="Tahoma"/>
            <family val="2"/>
            <charset val="238"/>
          </rPr>
          <t>Obvezno izpolnite !</t>
        </r>
      </text>
    </comment>
    <comment ref="C18" authorId="0" shapeId="0" xr:uid="{00000000-0006-0000-0000-000006000000}">
      <text>
        <r>
          <rPr>
            <b/>
            <sz val="9"/>
            <color indexed="81"/>
            <rFont val="Tahoma"/>
            <family val="2"/>
            <charset val="238"/>
          </rPr>
          <t>Samodejna povezava s seštevkom v skupni rekapitulaciji !</t>
        </r>
      </text>
    </comment>
    <comment ref="D77" authorId="0" shapeId="0" xr:uid="{00000000-0006-0000-0000-000007000000}">
      <text>
        <r>
          <rPr>
            <b/>
            <sz val="10"/>
            <color indexed="81"/>
            <rFont val="Tahoma"/>
            <family val="2"/>
            <charset val="238"/>
          </rPr>
          <t>vpišite popust v %
(če ne nudite popusta, pustite prazno)</t>
        </r>
      </text>
    </comment>
  </commentList>
</comments>
</file>

<file path=xl/sharedStrings.xml><?xml version="1.0" encoding="utf-8"?>
<sst xmlns="http://schemas.openxmlformats.org/spreadsheetml/2006/main" count="749" uniqueCount="486">
  <si>
    <t>Odstranitev vseh manjših privijačenih predmetov, vijakov ipd. iz sten in stropov.</t>
  </si>
  <si>
    <t>A.4.</t>
  </si>
  <si>
    <r>
      <t>Žica P/F-Y 6 mm</t>
    </r>
    <r>
      <rPr>
        <vertAlign val="superscript"/>
        <sz val="11"/>
        <rFont val="Verdana"/>
        <family val="2"/>
        <charset val="238"/>
      </rPr>
      <t>2</t>
    </r>
    <r>
      <rPr>
        <sz val="11"/>
        <rFont val="Verdana"/>
        <family val="2"/>
        <charset val="238"/>
      </rPr>
      <t>, položena v cevi.</t>
    </r>
  </si>
  <si>
    <r>
      <t>Žica P/F-Y 4 mm</t>
    </r>
    <r>
      <rPr>
        <vertAlign val="superscript"/>
        <sz val="11"/>
        <rFont val="Verdana"/>
        <family val="2"/>
        <charset val="238"/>
      </rPr>
      <t>2</t>
    </r>
    <r>
      <rPr>
        <sz val="11"/>
        <rFont val="Verdana"/>
        <family val="2"/>
        <charset val="238"/>
      </rPr>
      <t>, položena v cevi.</t>
    </r>
  </si>
  <si>
    <t>OZEMLJITVE IN POTENCIALNE IZENAČITVE SKUPAJ:</t>
  </si>
  <si>
    <r>
      <t>Kompletna dobava in vgradnja kanalizacijskih cevi in fazonskih kosov (odcepi, kolena, prehodni reducirni komadi itd), izdelani iz trdega polivinil-klorida (PVC) po DIN 1531, za spajanje na obojke in tesnjenje z gumijastimi tesnili, vključno z mazalnim sredstvom, vse pritrjeno z originalnimi objemkami.
(obračun: fazonski kos = 1 m</t>
    </r>
    <r>
      <rPr>
        <vertAlign val="superscript"/>
        <sz val="11"/>
        <rFont val="Verdana"/>
        <family val="2"/>
        <charset val="238"/>
      </rPr>
      <t>1</t>
    </r>
    <r>
      <rPr>
        <sz val="11"/>
        <rFont val="Verdana"/>
        <family val="2"/>
        <charset val="238"/>
      </rPr>
      <t>)</t>
    </r>
  </si>
  <si>
    <t>Vrednost ponudbe (brez DDV):</t>
  </si>
  <si>
    <t>poz.</t>
  </si>
  <si>
    <t>količina</t>
  </si>
  <si>
    <t>enotna cena</t>
  </si>
  <si>
    <t>količina × cena</t>
  </si>
  <si>
    <r>
      <t>m</t>
    </r>
    <r>
      <rPr>
        <vertAlign val="superscript"/>
        <sz val="11"/>
        <rFont val="Verdana"/>
        <family val="2"/>
        <charset val="238"/>
      </rPr>
      <t>2</t>
    </r>
  </si>
  <si>
    <t>Naročnik:</t>
  </si>
  <si>
    <t>Nepremičnine Celje d.o.o.</t>
  </si>
  <si>
    <t>Lokacija:</t>
  </si>
  <si>
    <t>OSNOVNI PODATKI</t>
  </si>
  <si>
    <t>PODATKI O PONUDNIKU</t>
  </si>
  <si>
    <t>Naziv:</t>
  </si>
  <si>
    <t>Naslov:</t>
  </si>
  <si>
    <t>PODATKI O PONUDBI</t>
  </si>
  <si>
    <t>Št. ponudbe:</t>
  </si>
  <si>
    <t>Datum ponudbe:</t>
  </si>
  <si>
    <t>Opcija:</t>
  </si>
  <si>
    <t>A.</t>
  </si>
  <si>
    <t>B.</t>
  </si>
  <si>
    <t>C.</t>
  </si>
  <si>
    <t>popust na enotne cene [v%]</t>
  </si>
  <si>
    <t>Znesek popusta na enotne cene [v €]</t>
  </si>
  <si>
    <t>PONUDBA</t>
  </si>
  <si>
    <t>Oznaka nepremičnine:</t>
  </si>
  <si>
    <t>Etaža:</t>
  </si>
  <si>
    <t>Dvigalo:</t>
  </si>
  <si>
    <t>Leto izgradnje:</t>
  </si>
  <si>
    <t>Zasedenost nepremičnine:</t>
  </si>
  <si>
    <t>prazno</t>
  </si>
  <si>
    <t>Možost priklopa:</t>
  </si>
  <si>
    <t>elektrika, voda</t>
  </si>
  <si>
    <t>Ponudnik:</t>
  </si>
  <si>
    <t>GRADBENA DELA</t>
  </si>
  <si>
    <t>GRADBENA DELA SKUPAJ:</t>
  </si>
  <si>
    <t>A.1.</t>
  </si>
  <si>
    <t>A.2.</t>
  </si>
  <si>
    <t>OBRTNIŠKA DELA</t>
  </si>
  <si>
    <t>OBRTNIŠKA DELA SKUPAJ:</t>
  </si>
  <si>
    <t>B.1.</t>
  </si>
  <si>
    <t>B.2.</t>
  </si>
  <si>
    <t>B.3.</t>
  </si>
  <si>
    <t>B.4.</t>
  </si>
  <si>
    <t>B.5.</t>
  </si>
  <si>
    <t>STROJNE INSTALACIJE</t>
  </si>
  <si>
    <t>C.1.</t>
  </si>
  <si>
    <t>C.2.</t>
  </si>
  <si>
    <t>C.3.</t>
  </si>
  <si>
    <t>STROJNE INSTALACIJE SKUPAJ:</t>
  </si>
  <si>
    <t>D.</t>
  </si>
  <si>
    <t>ELEKTRIČNE INSTALACIJE</t>
  </si>
  <si>
    <t>D.1.</t>
  </si>
  <si>
    <t>D.2.</t>
  </si>
  <si>
    <t>D.3.</t>
  </si>
  <si>
    <t>ELEKTRIČNE INSTALACIJE SKUPAJ:</t>
  </si>
  <si>
    <t>0.</t>
  </si>
  <si>
    <t>upoštevano v enotnih cenah</t>
  </si>
  <si>
    <t>RUŠITVE IN ODSTRANITVE</t>
  </si>
  <si>
    <t>opis postavke</t>
  </si>
  <si>
    <t>enota</t>
  </si>
  <si>
    <t>RUŠITVE IN ODSTRANITVE SKUPAJ:</t>
  </si>
  <si>
    <t>ZIDARSKA DELA</t>
  </si>
  <si>
    <t>ZIDARSKA DELA SKUPAJ:</t>
  </si>
  <si>
    <t>KERAMIČARSKA DELA</t>
  </si>
  <si>
    <t>TLAKARSKA DELA</t>
  </si>
  <si>
    <t>KERAMIČARSKA DELA SKUPAJ:</t>
  </si>
  <si>
    <t>TLAKARSKA DELA SKUPAJ:</t>
  </si>
  <si>
    <t>STAVBNO POHIŠTVO V STANOVANJU (MIZARSKA DELA)</t>
  </si>
  <si>
    <t>SLIKOPLESKARSKA DELA</t>
  </si>
  <si>
    <t>STAVBNO POHIŠTVO NA FASADI SKUPAJ:</t>
  </si>
  <si>
    <t>STAVBNO POHIŠTVO V STANOVANJU SKUPAJ:</t>
  </si>
  <si>
    <t>SLIKOPLESKARSKA DELA SKUPAJ:</t>
  </si>
  <si>
    <t>INTERNI VODOVOD IN KANALIZACIJA</t>
  </si>
  <si>
    <t>INTERNI VODOVOD IN KANALIZACIJA SKUPAJ:</t>
  </si>
  <si>
    <t>SANITARNA OPREMA</t>
  </si>
  <si>
    <t>SANITARNA OPREMA SKUPAJ:</t>
  </si>
  <si>
    <t>RADIATORSKO OGREVANJE</t>
  </si>
  <si>
    <t>RADIATORSKO OGREVANJE SKUPAJ:</t>
  </si>
  <si>
    <t>C.4.</t>
  </si>
  <si>
    <t>PREZRAČEVANJE</t>
  </si>
  <si>
    <t>PREZRAČEVANJE SKUPAJ:</t>
  </si>
  <si>
    <t>ELEKTROINSTALACIJE</t>
  </si>
  <si>
    <t>INSTALACIJSKI MATERIAL</t>
  </si>
  <si>
    <t>INSTALACIJSKI MATERIAL SKUPAJ:</t>
  </si>
  <si>
    <t>ODSTRANITVE</t>
  </si>
  <si>
    <t>ODSTRANITVE SKUPAJ:</t>
  </si>
  <si>
    <t>D.4.</t>
  </si>
  <si>
    <t>SVETILA</t>
  </si>
  <si>
    <t>SVETILA SKUPAJ:</t>
  </si>
  <si>
    <t>MERITVE</t>
  </si>
  <si>
    <t>MERITVE SKUPAJ:</t>
  </si>
  <si>
    <t>C.5.</t>
  </si>
  <si>
    <t>1.01.</t>
  </si>
  <si>
    <t>1.02.</t>
  </si>
  <si>
    <t>Odstranitve oz. demontaže vgrajenih elementov:
* vključno s čiščenjem, sortiranjem po vrstah odpadkov, nakladanjem in prenosom ruševin in kosovnega odpada neposredno na prevozno sredstvo,
* odvoz ruševin in kosovnega na stalno deponijo, vključno z vsemi stroški deponije in dajatvami ter s predpisano dokumentacijo o ravnanju z odpadki.</t>
  </si>
  <si>
    <t>kpl</t>
  </si>
  <si>
    <t>Odstranitev vseh obstoječih rozet na ceveh radiatorskega ogrevanja.</t>
  </si>
  <si>
    <t>kos</t>
  </si>
  <si>
    <r>
      <t>m</t>
    </r>
    <r>
      <rPr>
        <vertAlign val="superscript"/>
        <sz val="11"/>
        <rFont val="Verdana"/>
        <family val="2"/>
        <charset val="238"/>
      </rPr>
      <t>1</t>
    </r>
  </si>
  <si>
    <r>
      <t>m</t>
    </r>
    <r>
      <rPr>
        <vertAlign val="superscript"/>
        <sz val="11"/>
        <rFont val="Verdana"/>
        <family val="2"/>
        <charset val="238"/>
      </rPr>
      <t>2</t>
    </r>
    <r>
      <rPr>
        <sz val="10"/>
        <color indexed="8"/>
        <rFont val="Verdana"/>
        <family val="2"/>
        <charset val="238"/>
      </rPr>
      <t/>
    </r>
  </si>
  <si>
    <t>1.01.a.</t>
  </si>
  <si>
    <t>1.01.b.</t>
  </si>
  <si>
    <t>1.01.c.</t>
  </si>
  <si>
    <t>1.01.d.</t>
  </si>
  <si>
    <t>4.01.</t>
  </si>
  <si>
    <t>3.01.</t>
  </si>
  <si>
    <t>2.01.</t>
  </si>
  <si>
    <t>2.02.</t>
  </si>
  <si>
    <t>2.03.</t>
  </si>
  <si>
    <t>3.02.</t>
  </si>
  <si>
    <t>3.03.</t>
  </si>
  <si>
    <t>3.04.</t>
  </si>
  <si>
    <t>Notranja vrata</t>
  </si>
  <si>
    <t>4.02.</t>
  </si>
  <si>
    <t>4.03.</t>
  </si>
  <si>
    <t>5.01.</t>
  </si>
  <si>
    <t>5.02.</t>
  </si>
  <si>
    <t>5.03.</t>
  </si>
  <si>
    <t>6.01.</t>
  </si>
  <si>
    <t>Pleskarska dela</t>
  </si>
  <si>
    <t>Odstranitve oz. demontaže vgrajenih elementov:
* vključno s čiščenjem, sortiranjem po vrstah odpadkov, nakladanjem in prenosom ruševin in kosovnega odpada neposredno na prevozno sredstvo,
* odvoz ruševin in kosovnega odpada na stalno deponijo, vključno z vsemi stroški deponije in dajatvami ter s predpisano dokumentacijo o ravnanju z odpadki.</t>
  </si>
  <si>
    <t>B.6.</t>
  </si>
  <si>
    <t>RAZNA DELA</t>
  </si>
  <si>
    <t>6.02.</t>
  </si>
  <si>
    <t>RAZNA DELA SKUPAJ:</t>
  </si>
  <si>
    <t>1.03.</t>
  </si>
  <si>
    <t>Dobava in montaža:</t>
  </si>
  <si>
    <t>D.5.</t>
  </si>
  <si>
    <t>OZEMLJITVE IN POTENCIALNE IZENAČITVE</t>
  </si>
  <si>
    <t>A.3.</t>
  </si>
  <si>
    <t>HIDROIZOLACIJE IN ZAŠČITA PRED VLAGO</t>
  </si>
  <si>
    <t>1.04.</t>
  </si>
  <si>
    <t>1.05.</t>
  </si>
  <si>
    <t>2.04.</t>
  </si>
  <si>
    <t>Tesnjenje tlaka.</t>
  </si>
  <si>
    <t>HIDROIZOLACIJE IN ZAŠČITA PRED VLAGO SKUPAJ:</t>
  </si>
  <si>
    <t>2.05.</t>
  </si>
  <si>
    <t>1.01.e.</t>
  </si>
  <si>
    <t>1.01.f.</t>
  </si>
  <si>
    <t>2.06.</t>
  </si>
  <si>
    <t>2.07.</t>
  </si>
  <si>
    <t>1.01.g.</t>
  </si>
  <si>
    <t>Demontaža zvonca.</t>
  </si>
  <si>
    <r>
      <rPr>
        <sz val="11"/>
        <rFont val="Symbol"/>
        <family val="1"/>
        <charset val="2"/>
      </rPr>
      <t>f</t>
    </r>
    <r>
      <rPr>
        <sz val="11"/>
        <rFont val="Verdana"/>
        <family val="2"/>
        <charset val="238"/>
      </rPr>
      <t xml:space="preserve"> 50 mm</t>
    </r>
  </si>
  <si>
    <t>Dobava in montaža električnega zvonca.</t>
  </si>
  <si>
    <t>Demontaža stikal, vtičnic, priključnih doz.</t>
  </si>
  <si>
    <t>Enofazna vtičnica z zaščitnim kontaktom 230V/16A podometna:
* upoštevati enak program kot za stikala - po izbiri naročnika,
* po potrebi komplet z vgradnimi dozami,
* komplet s pripadajočimi okvirji.</t>
  </si>
  <si>
    <t>Dobava in montaža pokrovov stenskih in stropnih doz.</t>
  </si>
  <si>
    <t>1.01.h.</t>
  </si>
  <si>
    <t>1.01.i.</t>
  </si>
  <si>
    <t>2.08.</t>
  </si>
  <si>
    <t>5.05.</t>
  </si>
  <si>
    <r>
      <rPr>
        <sz val="11"/>
        <rFont val="Symbol"/>
        <family val="1"/>
        <charset val="2"/>
      </rPr>
      <t>f</t>
    </r>
    <r>
      <rPr>
        <sz val="11"/>
        <rFont val="Verdana"/>
        <family val="2"/>
        <charset val="238"/>
      </rPr>
      <t xml:space="preserve"> 75 mm</t>
    </r>
  </si>
  <si>
    <t>Številka in naziv sklopa:</t>
  </si>
  <si>
    <t>Evidenčna oznaka tega naročila:</t>
  </si>
  <si>
    <t>Kratek naziv naročila:</t>
  </si>
  <si>
    <t>Miklošičeva ulica 1, Celje</t>
  </si>
  <si>
    <t>Upravnik:</t>
  </si>
  <si>
    <t>Naziv n.:</t>
  </si>
  <si>
    <t>Odstranitev kompletne sanitarne galanterije.</t>
  </si>
  <si>
    <t>1.06.</t>
  </si>
  <si>
    <t>ESTRIHI</t>
  </si>
  <si>
    <t>ESTRIHI SKUPAJ:</t>
  </si>
  <si>
    <t>Sprotno (dnevno) in končno čiščenje kompletnega stanovanja (tlak, stavbno pohištvo, sanitarna oprema, radiatorji, svetila, stenske obloge) ter skupnih prostorov neposredno pred stanovanjem.</t>
  </si>
  <si>
    <t>Pregled ter po potrebi odstranitev obstoječih ali zamenjava ali namestitev novih označb:
* na vhodnih vratih v stanovanje ali nad zvoncem pred vhodom v stanovanje: nameščena mora biti identifikacijska označba stavbe in njenega dela, odstraniti (brez škode na vratih ali steni) je napise ipd. od prejšnjih najemnikov,
* na kletni shrambi: nameščena mora biti identifikacijska označba stavbe in njenega dela, odstraniti je vse ostale oznake,
* na poštnem nabiralniku: nameščen mora biti napis "stanovanje št." s pravo številko stanovanja,
* na domofonskem zvoncu: nameščen mora biti napis "stanovanje št." s pravo številko stanovanja.</t>
  </si>
  <si>
    <t>Kompletiranje ključev pred predajo naročniku:
Ne glede na število prejetih ključev ob pričetku prenove mora izvajalec naročniku predati:
* po 3 ključe: vhodnih vrat v stanovanje, vhoda v stavbo, dostopa do kletne shrambe, kletne shrambe, kolesarnice ali drugih podobnih skupnih prostorov, kadar obstajajo,
* po 2 ključa: poštnega nabiralnika, omar ali vrat za dostop do merilnih mest za vodo, plin, toploto, elektriko ipd.,
* po 1 ključ: notranjih vrat v stanovanju.
Ključi notranjih vrat se ob predaji pustijo v vratih, ostali pa se predajo naročniku, za vsako ključavnico na ločenem obesku z identifikacijskim napisom.
V ceni upoštevanje tudi morebitno potrebno sodelovanje z upravnikom ali sosedi pri izdelavi manjkajočih ključev.</t>
  </si>
  <si>
    <t>Enojna vtičnica.</t>
  </si>
  <si>
    <t>Instalacijska dekorativna vgradna stikala, 230V/10A:
* upoštevati enak program kot za vtičnice - po izbiri naročnika,
* po potrebi komplet z vgradnimi dozami,
* komplet s pripadajočimi okvirji.</t>
  </si>
  <si>
    <t>4.04.</t>
  </si>
  <si>
    <t>4.05.</t>
  </si>
  <si>
    <t>Kompletna odstranitev obstoječih finalnih stenskih oblog:
* vključno z odstranitvijo veznega sredstva vse do zdrave podlage,
* vključno s čiščenjem, nakladanjem in prenosom ruševin neposredno na prevozno sredstvo,
* odvoz ruševin na stalno deponijo, vključno z vsemi stroški deponije in dajatvami ter s predpisano dokumentacijo o ravnanju z odpadki.
Obračun po neto narisni površini odstranjenih oblog.</t>
  </si>
  <si>
    <t>Odstranitev talnega odtoka v kopalnici.</t>
  </si>
  <si>
    <t>Odstranitev priključka za pomivalno korito in pomivalni stroj.</t>
  </si>
  <si>
    <t>Izpiranje cevne mreže ter hladen tlačni preizkus s tlakom 1,5 × obratovalni tlak, vključno zapisnik o tlačnem preizkusu.</t>
  </si>
  <si>
    <t>4.06.</t>
  </si>
  <si>
    <t>Stenske površine v stanovanju.</t>
  </si>
  <si>
    <t>Stropne površine v stanovanju.</t>
  </si>
  <si>
    <t>Lamelni hrastov parket</t>
  </si>
  <si>
    <t>Slikarska izravnava notranjih stenskih in stropnih površin:
* na mestih odstranjenih obstoječih nanosov barve in izravnave,
* na mestih novega stenskega ometa v kopalnici, kjer ni predvidena stenska keramika,
* lokalno popravilo/zapolnitev izvrtanih lukenj,
* odstranitev prahu s sesanjem ali ometanjem,
* premaz z akrilno emulzijo,
* 2× nanos notranje tankoslojne izravnalne mase s sprotnim glajenjem ter fino brušenje obeh slojev.
V enotnih cenah upoštevati:
* potrebne delovne odre ali lestve.</t>
  </si>
  <si>
    <t>kopalnica</t>
  </si>
  <si>
    <t>Skupaj z upoštevanjem popusta brez DDV:</t>
  </si>
  <si>
    <t>izbira proizvodov</t>
  </si>
  <si>
    <t>Količine cevnih razvodov so ocenjene!</t>
  </si>
  <si>
    <t>Količine in dimenzije kablov in cevi so ocenjene!</t>
  </si>
  <si>
    <t>4.07.</t>
  </si>
  <si>
    <t>2.09.</t>
  </si>
  <si>
    <t>1.02.a.</t>
  </si>
  <si>
    <t>1.02.b.</t>
  </si>
  <si>
    <t>4.01.a.</t>
  </si>
  <si>
    <t>4.01.b.</t>
  </si>
  <si>
    <t>4.01.c.</t>
  </si>
  <si>
    <t>4.01.d.</t>
  </si>
  <si>
    <t>3.06.</t>
  </si>
  <si>
    <t>Slikarska dela v stanovanju</t>
  </si>
  <si>
    <t>Pleskanje radiatorskih cevi:
* cevi zunanjega premera od 30 mm,
* čiščenje in brušenje podlage,
* kompletna izvedba osnovne protikorozijske zaščite,
* izvedba prekrivnega premaza beli barvi, odporni do 70°C.
Obračun po dolžini cevi, ne glede na njen premer.</t>
  </si>
  <si>
    <t>4.01.e.</t>
  </si>
  <si>
    <t>RAZDELILCI</t>
  </si>
  <si>
    <t>RAZDELILCI SKUPAJ:</t>
  </si>
  <si>
    <t>D.6.</t>
  </si>
  <si>
    <t>3.07.</t>
  </si>
  <si>
    <t>3.08.</t>
  </si>
  <si>
    <t>3.09.</t>
  </si>
  <si>
    <t>6.03.</t>
  </si>
  <si>
    <r>
      <rPr>
        <u/>
        <sz val="10"/>
        <color theme="1"/>
        <rFont val="Verdana"/>
        <family val="2"/>
        <charset val="238"/>
      </rPr>
      <t>Sklop 3:</t>
    </r>
    <r>
      <rPr>
        <sz val="10"/>
        <color theme="1"/>
        <rFont val="Verdana"/>
        <family val="2"/>
        <charset val="238"/>
      </rPr>
      <t xml:space="preserve">
Zahtevnejše prenove praznih stanovanj</t>
    </r>
  </si>
  <si>
    <t>Stenska  obloga iz keramičnih ali podobnih ploščic, položenih v cementno malto ali lepljenih na podlago.</t>
  </si>
  <si>
    <r>
      <t>Utori v opečnih stenah:
* presek utora od 15 do vključno 30 cm</t>
    </r>
    <r>
      <rPr>
        <vertAlign val="superscript"/>
        <sz val="11"/>
        <rFont val="Verdana"/>
        <family val="2"/>
        <charset val="238"/>
      </rPr>
      <t>2</t>
    </r>
    <r>
      <rPr>
        <sz val="11"/>
        <rFont val="Verdana"/>
        <family val="2"/>
        <charset val="238"/>
      </rPr>
      <t xml:space="preserve">.
</t>
    </r>
    <r>
      <rPr>
        <i/>
        <sz val="11"/>
        <rFont val="Verdana"/>
        <family val="2"/>
        <charset val="238"/>
      </rPr>
      <t>(npr. za odtok iz umivalnika)</t>
    </r>
  </si>
  <si>
    <t>Izdelava prebojev v stenah za razvode instalacij:
* vključno predhodno zarisovanje,
* pazljiva izvedba v območju obstoječih instalacij,
* vključno s čiščenjem, nakladanjem in prenosom ruševin neposredno na prevozno sredstvo,
* odvoz ruševin na stalno deponijo, vključno z vsemi stroški deponije in dajatvami ter s predpisano dokumentacijo o ravnanju z odpadki.
Obračun po številu prebojev.</t>
  </si>
  <si>
    <t>zajeto v enotnih cenah pri instalacijskih delih</t>
  </si>
  <si>
    <r>
      <t xml:space="preserve">Preboji v masivnih stenah:
* premer izvrtine do vključno </t>
    </r>
    <r>
      <rPr>
        <sz val="11"/>
        <rFont val="Symbol"/>
        <family val="1"/>
        <charset val="2"/>
      </rPr>
      <t>f</t>
    </r>
    <r>
      <rPr>
        <sz val="11"/>
        <rFont val="Verdana"/>
        <family val="2"/>
        <charset val="238"/>
      </rPr>
      <t xml:space="preserve"> 32 mm (zadošča za vse napeljave vode, radiatorskega ogrevanja in elektrike),
* ne glede na debelino stene.</t>
    </r>
  </si>
  <si>
    <t>Zametavanje utorov za instalacije:
* zametavanje starih neuporabnih ter novih utorov za instalacije,
* izvedba z malto za ometavanje.
V ceni upoštevati:
* predhodno odpraševanje in vlaženje površine,
* dobavo in izdelavo malte za ometavanje,
* vse potrebne prenose, pripravljalna in pospravljana dela.
Obračun po dolžini zametanih utorov ne glede na njihov presek.</t>
  </si>
  <si>
    <r>
      <t>Krpanje ometa sten:
Krpanje na mestih utorov za instalacije ali drugih lokalnih posegov:
* pasovi ometa ožji od 100 cm,
* ometane površine manjše od 1,0 m</t>
    </r>
    <r>
      <rPr>
        <vertAlign val="superscript"/>
        <sz val="11"/>
        <rFont val="Verdana"/>
        <family val="2"/>
        <charset val="238"/>
      </rPr>
      <t>2</t>
    </r>
    <r>
      <rPr>
        <sz val="11"/>
        <rFont val="Verdana"/>
        <family val="2"/>
        <charset val="238"/>
      </rPr>
      <t>.
Grobi in fini notranji omet z grobo in fino podaljšano malto s predhodnim cementnim obrizgom z r.c.m 1:3 na očiščeno podlago.
Zametavanje utorov za instalacije mora biti izvedeno predhodno in je zajeto v posebni poziciji.
V ceni upoštevati:
* predhodno odpraševanje in vlaženje površine,
* ometavanje manjših površin.
* dobavo in izdelavo malte za ometavanje,
* vse potrebne prenose, pripravljalna in pospravljana dela.</t>
    </r>
  </si>
  <si>
    <t xml:space="preserve">Doplačilo za armiranje stikov stari/novi omet:
* poglobitev (s struganjem ali brušenjem) na površini na obeh straneh utorov za instalacije (ca. 1 cm) v skupni širini ~ 25 cm,
* dobava in vgradnja pocinkane armirne mrežice (ca. 12×12 mm) v pasovih ~ 25 cm vzdolž utorov pred izvedbo finega ometa.
</t>
  </si>
  <si>
    <r>
      <t>Vzidava tuš kadi:
* akrilne pršne kadi različnih velikosti in oblik,
* minimalna višina vgradnje,
* obzidava in podzidava s ploščami ali zidaki iz poroobetona (srednje tlačne trdnosti 3,0 kN/mm</t>
    </r>
    <r>
      <rPr>
        <vertAlign val="superscript"/>
        <sz val="11"/>
        <rFont val="Verdana"/>
        <family val="2"/>
        <charset val="238"/>
      </rPr>
      <t>2</t>
    </r>
    <r>
      <rPr>
        <sz val="11"/>
        <rFont val="Verdana"/>
        <family val="2"/>
        <charset val="238"/>
      </rPr>
      <t>, gostoto ca. 150 kg/m</t>
    </r>
    <r>
      <rPr>
        <vertAlign val="superscript"/>
        <sz val="11"/>
        <rFont val="Verdana"/>
        <family val="2"/>
        <charset val="238"/>
      </rPr>
      <t>3</t>
    </r>
    <r>
      <rPr>
        <sz val="11"/>
        <rFont val="Verdana"/>
        <family val="2"/>
        <charset val="238"/>
      </rPr>
      <t>) - način obzidave in podzidave odvisno od tipa kadi,
* vključno dobava in izdelava mokrih mešanic,
* vključno vsi potrebni prenosi, pripravljalna in pospravljalna dela.</t>
    </r>
  </si>
  <si>
    <t>2.05.a.</t>
  </si>
  <si>
    <t>Tesnjenje sten v območju tuša.</t>
  </si>
  <si>
    <t>Gumiran poliestrski trak:
* na vzdolžnem stiku tlaka s stenami (po celotnem obodu prostora),
* vogalni stik sten (vogali sten nad kadjo).
V enotni ceni zajeti tudi kotne elemente.
Obračun  po dolžini premoščenih stikov.</t>
  </si>
  <si>
    <t>Manšete za tesnitev talnega odtoka:
* talni odtoki tesnilno prirobnico, v katero je vgrajena manšeta najmanj 30 × 30 cm.</t>
  </si>
  <si>
    <t>Doplačilo za izvedbo tesnjenja na prebojih sten in tlaka, kjer ni možna uporaba gumiranih trakov in manšet (sanitarna armatura za tuš kad, preboj cevi radiatorskega ogrevanja skozi tlak, odtok iz kadi in straniščne školjke):
* natančna obdelava podlage,
* tesnjenje s kompatibilnim trajnoelastičnim kitom.
Obračun po številu tesnjenj.</t>
  </si>
  <si>
    <t>Kompletna dobava in polaganje notranjih talnih ploščic:
* notranje talne ploščice 1. kakovostnega razreda (SIST EN 14411) ter srednjega cenovnega razreda,
* namen uporabe: obloga tal v kopalnicah in straniščih (za hojo izključno z mehko obutvijo ali boso nogo),
* odpornost na abrazijo: razred 1 po SIST EN 14411,
* zdrsnost: R9 po DIN 51130,
* velikost ploščic: po izboru naročnika,
* barva in tekstura ploščice: po izboru naročnika.
Podlaga:
* tesnilni nanos na cementnem estrihu,
* z ali brez naklona proti talnim odtokom.
Polaganje:
* polno lepljenje na pripravljeno podlago,
* pravokotno, po polagalnem načrtu,
* brez ujemanja talnih in stenskih fug.</t>
  </si>
  <si>
    <t>Talne ploščice velikosti 33,3 × 33,3 cm.</t>
  </si>
  <si>
    <t>Kompletna dobava in polaganje notranjih stenskih ploščic:
* notranje stenske ploščice 1. kakovostnega razreda (SIST EN 14411) ter srednjega cenovnega razreda,
* namen uporabe: obloga sten v kopalnicah in straniščih,
* velikost ploščic: po izboru naročnika,
* barva in tekstura ploščice: po izboru naročnika.
Podlaga:
* v območju tuš in kopalnih kadi: tesnilni nanos na ometani in/ali izravnani podlagi,
* ostale stene: ometana in/ali izravnana podlaga.
Polaganje:
* polno lepljenje na pripravljeno podlago,
* pravokotno,
* različne višine oblaganja: po polagalnem načrtu,
* možna izvedba pasov z različnimi vrstami in/ali formati stenskih ploščic (največ 2 vrsti in/ali formata stenskih ploščic), 
* brez ujemanja talnih in stenskih fug,
* pri različnih vrstah ali formatih stenskih ploščic se morajo fuge ujemati, kot je prikazano v polagalnem načrtu.</t>
  </si>
  <si>
    <t>Stiki med ploščicami:
* poglobljeno fugiranje,
* širina fug najmanj 3 mm,
* brez zahteve za barvo fug.
Ostali stiki:
* vogalni stik (notranji vogal) dveh stenskih oblog: s trajnoelastičnim kitom v barvi fugirne mase z dodatkom, ki zavira nastanek plesni,
* stiki z vratnim podbojem: s trajnoelastičnim kitom v barvi fugirne mase z dodatkom, ki zavira nastanek plesni,
* stik s cevmi radiatorskega ogrevanja: s temperaturno obstojnim trajnoelastičnim kitom v barvi fugirne mase z dodatkom, ki zavira nastanek plesni,
* stik z ostalimi predori skozi stensko oblogo: s trajnoelastičnim kitom v barvi fugirne mase z dodatkom, ki zavira nastanek plesni.
Obračun po narisni razviti površini stenskih oblog.</t>
  </si>
  <si>
    <t>Dobava in montaža RF ali alu profilov na stiku tlakov ter na dilatacije pod vratnimi krili:
* prekrivni ali dilatacijski profili,
* montaža med vratni podboj točno pod vratnim krilom,
* oblika profila mora ustrezati višinski razliki med tlakoma,
* pritrjevanje: vidno z vtopljenimi vijaki (isti material in barva, kot profil).
Obračun po neto vgrajeni dolžini profila.</t>
  </si>
  <si>
    <t>Kompletna dobava in vgradnja stenske odkapne letve:
* trikotna letev bele barve na stiku kopalne ali tuš kadi s stensko keramično oblogo,
* vodotesna vgradnja,
* uporabljeni tesnilni kiti morajo imeti dodatke za zaviranje nastanka plesni.
Obračun po neto vgrajeni dolžini stenske odkapne letve.</t>
  </si>
  <si>
    <t>5.01.a.</t>
  </si>
  <si>
    <t>5.04.</t>
  </si>
  <si>
    <r>
      <t>Izpraznitev in čiščenje kletne shrambe:
* shramba površine ca. 3,0 m</t>
    </r>
    <r>
      <rPr>
        <vertAlign val="superscript"/>
        <sz val="11"/>
        <rFont val="Verdana"/>
        <family val="2"/>
        <charset val="238"/>
      </rPr>
      <t>2</t>
    </r>
    <r>
      <rPr>
        <sz val="11"/>
        <rFont val="Verdana"/>
        <family val="2"/>
        <charset val="238"/>
      </rPr>
      <t>,
* ocenjena poraba časa za izpraznitev: 2 uri,
* vključno s čiščenjem, nakladanjem in prenosom odpadkov neposredno na prevozno sredstvo,
* odvoz odpadkov na stalno deponijo, vključno z vsemi stroški deponije in dajatvami ter s predpisano dokumentacijo o ravnanju z odpadki.</t>
    </r>
  </si>
  <si>
    <t>6.04.</t>
  </si>
  <si>
    <t>Odstranitev kopalnih in tuš kadi.</t>
  </si>
  <si>
    <t>zajeto v poglavju "gradbena dela"</t>
  </si>
  <si>
    <t>Odstranitev priključnega mesta za pralni stroj:
* izputna pipa,
* odtok.</t>
  </si>
  <si>
    <t>Odstranitev stenske armature za kopalno ali tuš kad:
* stenska armatura z ali brez izpustne pipe,
* vključno s stensko konzolo, fleksibilno cevjo in tuš ročico.</t>
  </si>
  <si>
    <t>Odstranitev kompletnega stranišča:
* stoječa keramična straniščna školjka,
* deska s pokrovom,
* nadometni splakovalni kotliček iz umetnih mas, vključno priključna in povezovalna cev,
* odtočna cev dolžine do 40 cm.</t>
  </si>
  <si>
    <t>Kompletno rušenje in odstranitev celotne obstoječe vodovodne in odtočne instalacije v kopalnici in kuhinji:
* vodovodne cevi in ventili,
* odtočne cevi in priključki,
* vključno potrebno dolbenje ali rušenje,
* pazljiva izvedba v območju instalacijskih vertikal,
* vključno s čiščenjem, sortiranjem po vrstah odpadkov, nakladanjem in prenosom ruševin in kosovnega odpada neposredno na prevozno sredstvo,
* odvoz ruševin in kosovnega na stalno deponijo, vključno z vsemi stroški deponije in dajatvami ter s predpisano dokumentacijo o ravnanju z odpadki.</t>
  </si>
  <si>
    <t>Razno</t>
  </si>
  <si>
    <t>Preizkus tesnjenja vodovodne in odvodne napeljave ter izpiranje le-te z izdelavo poročila.</t>
  </si>
  <si>
    <t>Kopalnica</t>
  </si>
  <si>
    <r>
      <t xml:space="preserve">Kompletna dobava in polaganje predizoliranih (d = 6 mm) večplastnih vodovodnih cevi za hladno in toplo vodo za delovne tlake do 10 bar, komplet z vsemi fazonskimi kosi iz ponikljane kovane medenine za spajanje z zatiskanjem (PF kosi, PFT kosi, PF reducirni kosi…) in vsem pritrdilnim, tesnilnim in veznim materialom.
</t>
    </r>
    <r>
      <rPr>
        <sz val="11"/>
        <rFont val="Symbol"/>
        <family val="1"/>
        <charset val="2"/>
      </rPr>
      <t>f</t>
    </r>
    <r>
      <rPr>
        <sz val="11"/>
        <rFont val="Verdana"/>
        <family val="2"/>
        <charset val="238"/>
      </rPr>
      <t xml:space="preserve"> 16 x 2 mm </t>
    </r>
  </si>
  <si>
    <t>Kompletna dobava in vgradnja talnega odtoka s sifonom:
* ohišje iz umetnih mas,
* izvedba s tesnilno prirobnico za vgraditev manšete iz izolacijskega materiala za zagotovitev vodotesnega spoja s premazom za zaščito pred vlago,
* nastavek z okvirjem in pokrovom (velikosti do 150 × 150 mm) iz nerjaveče pločevine pločevine za vgradnjo v tlak iz keramičnih ploščic,
* horizontalni priključek DN50 ter horizontalni odtok DN50.</t>
  </si>
  <si>
    <t>Kuhinja</t>
  </si>
  <si>
    <t>Kompletna dobava in montaža tuš kabine ali tuš stene:
* nazivna višina: 190 cm,
* polnila iz kaljenega stekla: chinchilla ali satinirano steklo,
* praviloma v belih kovinskih okvirjih,
* snemljiva drsna vratna krila na krogličnih ležajih,
* s trajnoelastičnimi prosojnimi tesnili na stikih gibljivih delov s fiksnimi
* vključno ves potreben pritrdilni, vezni in tesnilni material za vgradnjo na  tuš kad ali neposredno na tlak,
* kompletna izvedba tesnenja stika kabine s stensko keramično oblogo, tuš kabino ali talno keramično oblogo s trajnoelastičnim kitom za notranjo uporabo z dodatkom za preprečevanje nastanka plesni.</t>
  </si>
  <si>
    <t>3.03.a.</t>
  </si>
  <si>
    <t>Demontaža stenskih nadgradnih in obešenih svetil različnih izvedb.</t>
  </si>
  <si>
    <t>Podatkovni kabli, uvlečeni v cevi podometno:
* kabli UTP cat 6,
Količina ocenjena.</t>
  </si>
  <si>
    <t>Koaksialni kabli, uvlečeni v cevi podometno:
* kabli KOKA 712 Cu.
Količina ocenjena.</t>
  </si>
  <si>
    <r>
      <t xml:space="preserve">Instalacijska samogasna plastična gibljiva cev za montažo.
</t>
    </r>
    <r>
      <rPr>
        <sz val="11"/>
        <rFont val="Symbol"/>
        <family val="1"/>
        <charset val="2"/>
      </rPr>
      <t>f</t>
    </r>
    <r>
      <rPr>
        <sz val="11"/>
        <rFont val="Verdana"/>
        <family val="2"/>
        <charset val="238"/>
      </rPr>
      <t xml:space="preserve"> 16 - 23 mm</t>
    </r>
  </si>
  <si>
    <t>Komunikacijska vtičnica RJ 45 cat 6 FTP, enojna, podometna:
* upoštevati enak program kot za ostale vtičnice in stikala - po izbiri naročnika,
* vključno podometne doze.
* komplet s pripadajočimi okvirji.</t>
  </si>
  <si>
    <t>TV, CATV antenska končna vtičnica TV/R-SAT, podometna:
* upoštevati enak program kot za ostale vtičnice in stikala - po izbiri naročnika,
* vključno podometne doze,
* komplet s pripadajočimi okvirji.</t>
  </si>
  <si>
    <t>kom</t>
  </si>
  <si>
    <t>3.10.</t>
  </si>
  <si>
    <t>3.11.</t>
  </si>
  <si>
    <t>3.12.</t>
  </si>
  <si>
    <t>Dobava in montaža razvodnic :</t>
  </si>
  <si>
    <t>* razvodnica DIP dodatne izenačitve potenciala</t>
  </si>
  <si>
    <r>
      <t xml:space="preserve">* razvodnica </t>
    </r>
    <r>
      <rPr>
        <sz val="11"/>
        <rFont val="Symbol"/>
        <family val="1"/>
        <charset val="2"/>
      </rPr>
      <t>F</t>
    </r>
    <r>
      <rPr>
        <sz val="11"/>
        <rFont val="Verdana"/>
        <family val="2"/>
        <charset val="238"/>
      </rPr>
      <t xml:space="preserve"> 60 mm</t>
    </r>
  </si>
  <si>
    <t>3.13.</t>
  </si>
  <si>
    <t>3.14.</t>
  </si>
  <si>
    <t>Predhodni pregled.</t>
  </si>
  <si>
    <t>Končni zapisnik o pregledu električnih instalacij po dokončanju prenove.</t>
  </si>
  <si>
    <t>Stiki med ploščicami:
* poglobljeno fugiranje,
* širina fug najmanj 3 mm,
* brez zahteve za barvo fug.
Stiki z ostalimi površinami:
* stik s stensko oblogo iz ploščic: s trajnoelastičnim kitom v barvi fugirne mase z dodatkom, ki zavira nastanek plesni,
* stiki z vratnim pragom ali pripiro: s trajnoelastičnim kitom v barvi fugirne mase z dodatkom, ki zavira nastanek plesni,
* stik s cevmi radiatorskega ogrevanja: s temperaturno obstojnim trajnoelastičnim kitom v barvi fugirne mase z dodatkom, ki zavira nastanek plesni,
* stik z ostalimi predori skozi talno oblogo: s trajnoelastičnim kitom v barvi fugirne mase z dodatkom, ki zavira nastanek plesni.
Obračun po tlorisni površini talnih oblog.</t>
  </si>
  <si>
    <t>1.03.a.</t>
  </si>
  <si>
    <t>1.07.</t>
  </si>
  <si>
    <t>Stalni priključek, podometni 230V.</t>
  </si>
  <si>
    <t>Odstranitev ločilnih RF ali alu ali medeninastih profilov na stiku različnih tlakov ali prostorov pod vratnimi krili.</t>
  </si>
  <si>
    <t>4.02.a.</t>
  </si>
  <si>
    <t>4.02.b.</t>
  </si>
  <si>
    <t>1.01.j.</t>
  </si>
  <si>
    <t>3.01.a.</t>
  </si>
  <si>
    <t>Demontaža pokrovov stenskih in stropnih doz.</t>
  </si>
  <si>
    <t>6.01.a.</t>
  </si>
  <si>
    <t>6.01.b.</t>
  </si>
  <si>
    <t>Instalacijski kabli, uvlečeni v cevi podometno:
* NYM-J različnih presekov,
* preseke oceni  ponudnik sam.
Ocenjena skupna količina zajema dodatne instalacije.</t>
  </si>
  <si>
    <r>
      <rPr>
        <u/>
        <sz val="11"/>
        <rFont val="Verdana"/>
        <family val="2"/>
        <charset val="238"/>
      </rPr>
      <t>Ločitev od obodnih sten in predorov skozi estrih (napr. radiatorske vertikale):</t>
    </r>
    <r>
      <rPr>
        <sz val="11"/>
        <rFont val="Verdana"/>
        <family val="2"/>
        <charset val="238"/>
      </rPr>
      <t xml:space="preserve">
* ločilni trak debeline 1 cm skozi vse sloje podlage - po strditvi estriha odrezan točno na mero zgornje površine estriha,
* iz materiala, ki preprečuje ali duši prenos udarnega zvoka.
</t>
    </r>
    <r>
      <rPr>
        <u/>
        <sz val="11"/>
        <rFont val="Verdana"/>
        <family val="2"/>
        <charset val="238"/>
      </rPr>
      <t>Sloj za izboljšanje izolacije pred udarnim zvokom:</t>
    </r>
    <r>
      <rPr>
        <sz val="11"/>
        <rFont val="Verdana"/>
        <family val="2"/>
        <charset val="238"/>
      </rPr>
      <t xml:space="preserve">
* debeline </t>
    </r>
    <r>
      <rPr>
        <u/>
        <sz val="11"/>
        <rFont val="Verdana"/>
        <family val="2"/>
        <charset val="238"/>
      </rPr>
      <t>najmanj 1 cm</t>
    </r>
    <r>
      <rPr>
        <sz val="11"/>
        <rFont val="Verdana"/>
        <family val="2"/>
        <charset val="238"/>
      </rPr>
      <t xml:space="preserve"> (odvisno od izbranega dobavitelja in razpoložljivih debelin: lahko enoslojno ali v dveh ali več enakih slojih),
*  penasta folija z zaprto celično strukturo, neobčutljiva na vlago,
* zahtevane lastnosti: </t>
    </r>
    <r>
      <rPr>
        <sz val="11"/>
        <rFont val="Symbol"/>
        <family val="1"/>
        <charset val="2"/>
      </rPr>
      <t>D</t>
    </r>
    <r>
      <rPr>
        <sz val="11"/>
        <rFont val="Verdana"/>
        <family val="2"/>
        <charset val="238"/>
      </rPr>
      <t>L</t>
    </r>
    <r>
      <rPr>
        <vertAlign val="subscript"/>
        <sz val="11"/>
        <rFont val="Verdana"/>
        <family val="2"/>
        <charset val="238"/>
      </rPr>
      <t>w</t>
    </r>
    <r>
      <rPr>
        <sz val="11"/>
        <rFont val="Verdana"/>
        <family val="2"/>
        <charset val="238"/>
      </rPr>
      <t xml:space="preserve"> ≥ 20 dB, SD ≈ 70 MN/m</t>
    </r>
    <r>
      <rPr>
        <vertAlign val="superscript"/>
        <sz val="11"/>
        <rFont val="Verdana"/>
        <family val="2"/>
        <charset val="238"/>
      </rPr>
      <t>3</t>
    </r>
    <r>
      <rPr>
        <sz val="11"/>
        <rFont val="Verdana"/>
        <family val="2"/>
        <charset val="238"/>
      </rPr>
      <t xml:space="preserve">,
* polaganje na preklop, tudi preko vseh instalacij.
Obračun po neto tlorisni površini estriha.
</t>
    </r>
  </si>
  <si>
    <t xml:space="preserve">Slikanje notranjih sten:
* podlaga: nova tankoslojna izravnalna masa, fino pobrušena površina, delno obnovitveno slikanje preko obstoječih nanosov bele barve,
* 2× slikanje z belo disperzijsko barvo. 
</t>
  </si>
  <si>
    <t>Stenske ploščice velikosti 25 × 60 cm (kopalnica).</t>
  </si>
  <si>
    <t xml:space="preserve">Uregulacija armatur ter preizkusno obratovanje, vključno z zapisnikom.
</t>
  </si>
  <si>
    <t>2.01.a.</t>
  </si>
  <si>
    <t>3.01.b.</t>
  </si>
  <si>
    <t>2.10.</t>
  </si>
  <si>
    <t>3.01.c.</t>
  </si>
  <si>
    <t>1.07.a.</t>
  </si>
  <si>
    <r>
      <t xml:space="preserve">Kompletna izdelava in dobava plavajočega hitrovezočega in hitrosušečega armiranega estriha na mestu odstranjenega:
</t>
    </r>
    <r>
      <rPr>
        <u/>
        <sz val="11"/>
        <rFont val="Verdana"/>
        <family val="2"/>
        <charset val="238"/>
      </rPr>
      <t>Estrih:</t>
    </r>
    <r>
      <rPr>
        <sz val="11"/>
        <rFont val="Verdana"/>
        <family val="2"/>
        <charset val="238"/>
      </rPr>
      <t xml:space="preserve">
* debelina: do 6 cm,
* trdnostni razred C16/20,
* preostanek vlage po 24 urah manjši od 2%,
* pohodnost po 3 urah, po 24 urah brez omejitev za uporabo.
</t>
    </r>
    <r>
      <rPr>
        <u/>
        <sz val="11"/>
        <rFont val="Verdana"/>
        <family val="2"/>
        <charset val="238"/>
      </rPr>
      <t>Površina estriha:</t>
    </r>
    <r>
      <rPr>
        <sz val="11"/>
        <rFont val="Verdana"/>
        <family val="2"/>
        <charset val="238"/>
      </rPr>
      <t xml:space="preserve">
* z zagladitvijo kot podlaga za nanos tesnilne malte.
</t>
    </r>
    <r>
      <rPr>
        <u/>
        <sz val="11"/>
        <rFont val="Verdana"/>
        <family val="2"/>
        <charset val="238"/>
      </rPr>
      <t>Armatura estriha:</t>
    </r>
    <r>
      <rPr>
        <sz val="11"/>
        <rFont val="Verdana"/>
        <family val="2"/>
        <charset val="238"/>
      </rPr>
      <t xml:space="preserve">
* vključno armiranje s PP vlakni (ca. 1 kg/m</t>
    </r>
    <r>
      <rPr>
        <vertAlign val="superscript"/>
        <sz val="11"/>
        <rFont val="Verdana"/>
        <family val="2"/>
        <charset val="238"/>
      </rPr>
      <t>3</t>
    </r>
    <r>
      <rPr>
        <sz val="11"/>
        <rFont val="Verdana"/>
        <family val="2"/>
        <charset val="238"/>
      </rPr>
      <t>),
* v območju oslabitev ipd. po potrebi še lokalne ojačitve z jeklenimi armaturnimi mrežami (z razmaki žic 100 × 100 mm).</t>
    </r>
  </si>
  <si>
    <t>Skupaj A.+B.+C.+D. (brez DDV):</t>
  </si>
  <si>
    <t>kuhinja</t>
  </si>
  <si>
    <r>
      <t>Utori v opečnih ali betonskih stenah:
* presek utora do vključno 15 cm</t>
    </r>
    <r>
      <rPr>
        <vertAlign val="superscript"/>
        <sz val="11"/>
        <rFont val="Verdana"/>
        <family val="2"/>
        <charset val="238"/>
      </rPr>
      <t>2</t>
    </r>
    <r>
      <rPr>
        <sz val="11"/>
        <rFont val="Verdana"/>
        <family val="2"/>
        <charset val="238"/>
      </rPr>
      <t xml:space="preserve">.
</t>
    </r>
    <r>
      <rPr>
        <i/>
        <sz val="11"/>
        <rFont val="Verdana"/>
        <family val="2"/>
        <charset val="238"/>
      </rPr>
      <t>(npr. vodovod in radiatorsko ogrevanje - do 2 podometni cevi; elektroinstalacije - do 3 podometne zaščitne cevi)</t>
    </r>
  </si>
  <si>
    <t>Ometi, zidarske izravnave in obdelave</t>
  </si>
  <si>
    <t>Vzidave, zazidave</t>
  </si>
  <si>
    <t>Zaščita proti širjenju vlage:
Kompletna izvedba sistemskega tesnjenja z dvokomponentno malto na osnovi cementnih veziv in polnil, ojačano z armirno mrežico iz steklenih vlaken. Vse po navodilih in ob uporabi materialov enega proizvajalca:
* vključno s predhodnim odsesavanjem in drugo ustrezno pripravo površine in predpremazi,
* vključno z obdelavo priključkov tlaka na stene, razne vgradne elemente ipd. z gumiranimi poliestrskimi tesnilnimi trakovi, kotnimi elementi, manšetami, vse po sistemu dobavitelja tesnilne malte.</t>
  </si>
  <si>
    <t>STAVBNO POHIŠTVO NA FASADI</t>
  </si>
  <si>
    <t>Kompletna dobava in montaža obešanke za kletno shrambo:
* standardna obešanka,
* 3 ključi,
* obesek z napisom.</t>
  </si>
  <si>
    <t>Odstranitev prezračevalnega ventila ali rešetke premera do 15 cm.</t>
  </si>
  <si>
    <t>1.01.k.</t>
  </si>
  <si>
    <t>2.01.b.</t>
  </si>
  <si>
    <t>Kompletna izvedba odklopa in ponovnega priklopa sanitarne vode ter odtočne instalacije na obstoječo hišno inštalacijo:
* zapiranje vode za celoten objekt,
* vsa potrebna dela, predelave in material,
* ponovno odpiranje vode po končanih delih,
* po potrebi usklajevanje z upravnikom.</t>
  </si>
  <si>
    <t>Vodovodne in kanalizacijske cevi</t>
  </si>
  <si>
    <t>2.05.b.</t>
  </si>
  <si>
    <t>Priključitev horizontalnega razvoda kanalizacije na vertikalo.</t>
  </si>
  <si>
    <t>Dobava in vgradnja pokrovov revizijskih odprtin instalacijskih vertikal:
* pokrov velikosti do 40 × 40 cm,
* iz nerjaveče jeklene pločevine (AISI 304 ali AISI 304l),
* vključno s tesnilnim in prtirdilnim materialom,
* vgradnja na revizijske odprtine.</t>
  </si>
  <si>
    <t>Kompletna izvedba (dobava in montaža) priključnega mesta za pomivalno korito v kuhinji:
* 2× kotni ventil DN15 z rozetami - ventil za hladno vodo kombiniran z izpustno pipo za pomivalni stroj,
* priključno mesto za odtok,
* PVC čep DN50 na priključku na odtočno cev.
V ceni upoštevati še:
* vključno vsa potrebna dela in material za priklop.</t>
  </si>
  <si>
    <t>Predelava radiatorskih priključkov :
* rezanje starih priključnih cevi,
* kompletna izdelava spoja in dobava novih cevi,
* vključno ves potrebni material, spojna sredstva, tesnila ipd.
V ceni upoštevati potrebno predelavo dovodne in odvodne cevi.
Obračun po številu radiatorjev s predelanimi priključki.</t>
  </si>
  <si>
    <t>Kompletna dobava in montaža sobnega panelnega radiatorja:
* tovarniško prašno lakiran radiator bele barve,
* s pokrovom in zaprtimi stranicami,
* za priključitev na enocevne in dvocevne sisteme,
* komplet s čepi, odzračevalno pipico, tesnilnim materialom in konzolami za montažo na zid,
* radiatorski termostatski ventil s prednastavitvijo pretoka, komplet z adapterji za priključitev ventila na ogrevno cev, potrebni tesnilni material, komplet s pripadajočo termostatsko glavo.</t>
  </si>
  <si>
    <t>Dobava in montaža nadometne razdelilne omarice v beli barvi:
* polna kovinska bela vrata,
* glavno FID stikalo,
* instalacijski odklopniki za ločeno za moč in razsvetljavo za vsak prostor posebej, štedilnik v kuhinji,
* kompletna oprema, vključno z drobnim veznim in pritrdilnim materialom, uvodnicam, vrstnimi sponkami, kabelskimi kanali ipd.
* vključno z označitvijo vseh instalacijskih odklopnikov,
* vključno z enopolno shemo na plastificiranem papirju: 1× vložena v omarico ter 1× predana naročniku.</t>
  </si>
  <si>
    <t>Dobava in montaža nadometne omarice za šibki tok:
* lokacija: pod stropom v predprostoru - ob omarici za jaki tok,
* dekorativno ohišje bele barve - enake izvedbe kot za jaki tok
* opremljena z vtičnico 230 V/10 A ter s pripravo za montažo opreme kateregakoli operaterja,
* pozicioniranje - označitev telekomunikacijskih priključkov v stanovanju, 
* vključno z drobnim veznim in pritrdilnim materialom, uvodnicami ipd.</t>
  </si>
  <si>
    <t>Enojna ali dvojna stikala.</t>
  </si>
  <si>
    <t>3.11.a.</t>
  </si>
  <si>
    <t>3.11.b.</t>
  </si>
  <si>
    <t>3.15.</t>
  </si>
  <si>
    <t>3.16.</t>
  </si>
  <si>
    <t>Spoji na kovinsko maso, vijačeni in varjeni oz. s cevno objemko.</t>
  </si>
  <si>
    <t>Funkcionalni preizkus vseh tokokrogov in delovanja zaščitnih sistemov, meritve in poročilo o meritvah.
Preglednik mora imeti pridobljen certifikat o Nacionalni poklicni kvalifikaciji (NPK) za pregledovanje električnih instalacij, ki mora biti priloženo poročilu o meritvah.</t>
  </si>
  <si>
    <t xml:space="preserve">Struganje ali brušenje notranjih stenskih in stropnih površin:
* odstranitev obstoječih nanosov disperzijske barve in slikarske izravnave, oziroma dekorativnih reliefnih nanosov ("bavalit"),
* struganje do zdrave podlage,
* vključno čiščenje prahu in delcev po končani odstranitvi.
* odvoz odpadkov na stalno deponijo, vključno z vsemi stroški deponije in dajatvami ter s predpisano dokumentacijo o ravnanju z odpadki.
Obračun po površini dejansko odstranjenih obstoječih nanosov.
</t>
  </si>
  <si>
    <t>Stropne površine na loži.</t>
  </si>
  <si>
    <t>Kompletna dobava in polaganje nizkostenske obloge k talni oblogi iz ploščic:
* nizkostenska obloga, rezana iz talnih ploščic,
* višina: 8 cm, pod tuš kadjo predvidoma do 15 cm,
* zgornji (vidni) rob po vgraditvi mora biti tovarniško izdelan (ne rezan!),
* polno lepljene na pripravljeno podlago,
* širina fug: 3 mm.
Obračun po dolžini nizkostenske obloge.
(kopalnica)</t>
  </si>
  <si>
    <t>5.06.</t>
  </si>
  <si>
    <t>Odstranitev seta varovalk.</t>
  </si>
  <si>
    <t>3.01.d.</t>
  </si>
  <si>
    <t>5.07.</t>
  </si>
  <si>
    <t>Kompletna izdelava, dobava in vgradnja predpriprave merilnega mesta za  vodo:
* premer dovodne cevi: DN 15 ali DN 20,
* vključno podometni zaporni ventil DN 15 ali DN 20 za zaporo tople in hladne vode v stanovanju,
* vključno vsa spremljajoča dela in material,
* vključno potrebno usklajevanje z upravnikom.</t>
  </si>
  <si>
    <t>Podometna izvedba merilnega mesta:
* dobava in montaža podometne omarice z vratci iz nerjavečega jekla,
* dimenzije morajo zadoščati za vgradnjo nove merilne garniture.</t>
  </si>
  <si>
    <t>3.04.a.</t>
  </si>
  <si>
    <t>Kompletna dobava in montaža rozet bele barve na radiatorske cevi različnih premerov za namestitev na preboje skozi tla, stene in stropove.</t>
  </si>
  <si>
    <t>3.13.a.</t>
  </si>
  <si>
    <t>3.13.b.</t>
  </si>
  <si>
    <t>3.14.a</t>
  </si>
  <si>
    <t>3.17.</t>
  </si>
  <si>
    <t>3.18.</t>
  </si>
  <si>
    <t>Rušenje kompletnega tlaka v predvideni sestavi:
* obloga iz keramičnih ploščic, lepljena na podlago,
* armiran cementni estrih, debeline do 6 cm,
* zvočna izolacija (stiropor), debeline do 2 cm,
* bitumenski varilni trakovi, polno navarjeni na betonsko podlago.
* vključno s čiščenjem, sortiranjem po vrstah odpadkov, nakladanjem in prenosom ruševin neposredno na prevozno sredstvo,
* odvoz ruševin na stalno deponijo, vključno z vsemi stroški deponije in dajatvami ter s predpisano dokumentacijo o ravnanju z odpadki.
Obračun po tlorisni površini porušenega tlaka.
(kopalnica)</t>
  </si>
  <si>
    <t>1.06.a.</t>
  </si>
  <si>
    <t>Odstranitev nizkostenskih zaključnih letev na tlaku iz lamelnega parketa:
* lesene trikotne letve h = 3 cm.</t>
  </si>
  <si>
    <t>Brušenje in lakiranje celotnega parketa:
* brušenje celotne površine obstoječega lamelnega hrastovega parketa (odstranitev obstoječe površinske obdelave),
* lokalna popravila poškodovanih mest, razpok ipd. s kitanjem,
* lakiranje celotne površine parketa s temeljnim in pokrivnim lakom; zadnji sloj po montaži stenskih zaključnih letev,
* vrsta laka: 1 ali 2-komponentni poliuretanski lak (izbira v dogovoru z naročnikom).</t>
  </si>
  <si>
    <t>Kompletna dobava in vgradnja novih nizkostenskih zaključnih letev :
* dimenzija: do 25 × 60 mm,
* trikotne letve, hrast,
* barva: kot talna obloga,
* vgradnja na istih mestih kot obstoječe.
* mehansko pritrjevanje na stene,
* vključno obdelava vogalnih stikov ter na spojih z vratnimi okvirji.
Obračun po neto vgrajeni dolžni letev.</t>
  </si>
  <si>
    <t>Pleskanje plinskih cevi:
* cevi zunanjega premera od 30 mm,
* čiščenje in brušenje podlage,
* kompletna izvedba osnovne protikorozijske zaščite,
* izvedba prekrivnega premaza v predpisani rumeni barvi.
Obračun po dolžini cevi, ne glede na njen premer.</t>
  </si>
  <si>
    <t>5.10.</t>
  </si>
  <si>
    <t>Slikarska izravnava zunanjih stenskih in stropnih površin :
* lokalno popravilo/zapolnitev izvrtanih lukenj,
* odstranitev prahu s sesanjem ali ometanjem,
* premaz z akrilno emulzijo,
* 2× nanos tankoslojne izravnalne mase za zunanjo uporabo s sprotnim glajenjem ter fino brušenje obeh slojev,
* pazljiva izvedba, zavarovanje delovnega okolja.</t>
  </si>
  <si>
    <t>Strop.</t>
  </si>
  <si>
    <t>5.04.a.</t>
  </si>
  <si>
    <t>5.04.b.</t>
  </si>
  <si>
    <t>5.08.</t>
  </si>
  <si>
    <t>5.09.</t>
  </si>
  <si>
    <t>5.11.</t>
  </si>
  <si>
    <t>6.05.</t>
  </si>
  <si>
    <t>Demontaža notranje domofonske enote za ponovno uporabo.</t>
  </si>
  <si>
    <t>C.6.</t>
  </si>
  <si>
    <t>PLIN</t>
  </si>
  <si>
    <t>Sodelovanje z Energetiko Celje:
* odpiranje/zapiranje plina,
* pregled izvedenih del,
* puščanje instalacije v pogon,
* strošek dobave plina plača naročnik.</t>
  </si>
  <si>
    <t>PLIN SKUPAJ:</t>
  </si>
  <si>
    <r>
      <t xml:space="preserve">Notranja domofonska enota:
* ponovna montaža in priklop obstoječe notrtanje enote (analogna notranja prostoročna enota, nadometna izvedba),
* predhodno čiščenje in dezinfekcija,
</t>
    </r>
    <r>
      <rPr>
        <sz val="11"/>
        <rFont val="Verdana"/>
        <family val="2"/>
        <charset val="238"/>
      </rPr>
      <t>* preizkus delovanja.</t>
    </r>
  </si>
  <si>
    <t>1.05.a.</t>
  </si>
  <si>
    <t>1.05.b.</t>
  </si>
  <si>
    <t>1.07.b.</t>
  </si>
  <si>
    <t>1.07.c.</t>
  </si>
  <si>
    <t>1.07.d.</t>
  </si>
  <si>
    <t>1.07.e.</t>
  </si>
  <si>
    <t>1.07.f.</t>
  </si>
  <si>
    <t>1.07.g.</t>
  </si>
  <si>
    <t>Odstranitev vzidane kopalne kadi:
* kopalna kad 160/70 cm,
* vključno zidan podstavek h ≈ 60 cm,
* vključno revizijska vratca.</t>
  </si>
  <si>
    <t>2.02.a.</t>
  </si>
  <si>
    <t>Lokalna sanacija lamelnega parketa:
* sanacija na mestih poškodb in pod radiatorji,
* hrastov parket, izgled čim bolj podoben obstoječemu,
* raster vstavljenih lamel se mora ujemati z obstoječim.
Obseg del:
* pazljiva odstranitev obstoječih slabo zalepljenih, poškodovanih ali odlepljenih lamel,
* priprava podlage,
* ponovna vgradnja odstranjenih lamel ali dobava in polaganje novih,
* grobo brušenje.
Obračun po neto sanirani površini.</t>
  </si>
  <si>
    <t>STAVBNO POHIŠTVO NA FASADI (LES)</t>
  </si>
  <si>
    <t>Mizarsko popravilo lesenih notranjih enokrilnih vrat in zamenjava nadsvetlobe:
Velikost vrat (zidarska mera): 90 × 250 cm.
Vratno krilo:
* polno krilo,
* dvojna nasadila,
* obdelava: HPL ali furnir (mahagonij), lakirano,  
* odpiranje: kot obstoječe.
Podboj:
* lesen vratni podboj širine 10-12 cm,
* obojestransko prekrivne letve,
* obdelava: lakirano s PU lakom v beli barvi, letve temno rjave barve - v obstoječem barvnem odtenku. (pleskanje podboja ni predmet te postavke).</t>
  </si>
  <si>
    <t>Zamenjava nadsvetlobe:
* dobava in vgradnja novega polnila nadsvetlobe z varnostnim steklom: kaljeno steklo, d = 6 mm, prosojno in ne prozorno, bele barve (mat steklo); dimenzije: ~ 83 x 40 cm,
* satinato ali peskano steklo (naročnik ne dovoli vgradnje žičnih ali ornamentnih stekel),
* zasteklitev na enak način kot obstoječe stanje, vključno z zamenjavo tesnil in letev.</t>
  </si>
  <si>
    <t>Slikarska dela na loži</t>
  </si>
  <si>
    <t>Obnovitveno slikanje preko zaključnega sloja fasade:
* lokalno popravilo / zapolnitev izvrtanih lukenj,
* predhodna priprava površine,
* čiščenje prahu in premaz z akrilno emulzijo,
* silikatna paropropustna fasadna barva v obstoječem barvnem odtenku,
* število nanosov: do prekritja podlage.</t>
  </si>
  <si>
    <t xml:space="preserve">Slikanje stropnih površin lože:
* podlaga: nova tankoslojna izravnalna masa, fino pobrušena površina,
* 1× osnovni premaz (po zahtevah dobavitelja fasadne barve),
* slikanje s fasadno belo barvo,
* število nanosov: do popolnega prekritja podlage.
</t>
  </si>
  <si>
    <t>5.02.a.</t>
  </si>
  <si>
    <t>Kompletno pleskanje podbojev notranjih vrat:
* vrata z nadsvetlobo ali brez,
* fino brušenje vseh površin,
* kitanje na mestih poškodb, udarnin ipd.,
* pleskanje s premazi v obstoječi kvaliteti in barvnih odtenkih,
* vključno predhodna demontaža vseh letev ter ponovna montaža po dokončanju pleskanja.</t>
  </si>
  <si>
    <t>Predpriprava za merilno mesto za hladno vodo:
* 2× zaporni ventil DN 15 ali DN 20 (pred in za merilno garnituro),
* vmes snemljiv kos na mestu bodoče merilne garniture.</t>
  </si>
  <si>
    <t>Kompletna ponovna montaža obstoječega umivalnika ter dobava in montaža manjkajoče opreme:
* keramični umivalnik dimenzij do 60 × 50 cm,
* predhodna odstranitev vodnega kamna, fino čiščenje in poliranje elementov, ki se ponovno uporabijo,
* 2× kotni regulirni ventil DN 15 z gibkima oplaščenima pletenicama,
* vključno vse povezovalne in priključne cevi, pritrdilni, vezni in tesnilni material,
* kompletna izvedba tesnenja stika umivalnika s stensko keramično oblogo in/ali pultom s trajnoelastičnim kitom za notranjo uporabo z dodatkom za preprečevanje nastanka plesni.</t>
  </si>
  <si>
    <r>
      <t xml:space="preserve">Priprava na vzdrževalna dela na radiatorskem ogrevanju v stanovanju - </t>
    </r>
    <r>
      <rPr>
        <u/>
        <sz val="11"/>
        <rFont val="Verdana"/>
        <family val="2"/>
        <charset val="238"/>
      </rPr>
      <t>stanovanja z etažnim ogrevanjem</t>
    </r>
    <r>
      <rPr>
        <sz val="11"/>
        <rFont val="Verdana"/>
        <family val="2"/>
        <charset val="238"/>
      </rPr>
      <t>:
* vzdrževalna dela na radiatorjih v stanovanju.</t>
    </r>
  </si>
  <si>
    <t>Praznjenje in zapiranje sistema etažnega radiatorskega ogrevanja ter ponovno polnjenje z odzračevanjem.</t>
  </si>
  <si>
    <t>Usklajevanje z upravnikom v primerih, ko je potreben dostop v dele stavbe izven stanovanja.</t>
  </si>
  <si>
    <t>Demontaža, razrez in prilagoditev instalacij v razdelilni omarici ogrevanja (na stopnišču) z vsemi potrebnimi deli in materialom.</t>
  </si>
  <si>
    <t>Dobava in vgradnja polnilnih pip ½˝.</t>
  </si>
  <si>
    <t>4.02.c.</t>
  </si>
  <si>
    <t>Strojno čiščenje sistema s toplo vodo in uporabo čistila za čiščenje ogrevalnih sistemov za odstranjevanje rje, oksidov in mulja:
* čiščenje se izvaja kontinuirno s črpalko za čiščenje ogrevalnih sistemov,
* trajanje čiščenja: dokler sistem ni v celoti očiščen (ocena: 16 ur),
* vključno izpiranje ter ponovno polnjenje ogrevalnega sistema,
* vključno odzračevanje na radiatorjih ter druga spremljajoča dela,
* vključno prenos in stroške odlaganja odstranjenega mulja in druge umazanije iz ogrevalnega sistema na stalno deponijo.</t>
  </si>
  <si>
    <t>4.02.d.</t>
  </si>
  <si>
    <t>Dobava in vgradnja odstranjevalca nečistoč ¾˝.</t>
  </si>
  <si>
    <t>4.04.a.</t>
  </si>
  <si>
    <t>4.05.a.</t>
  </si>
  <si>
    <t>Kompletna dobava in montaža prezračevalnega ventila:
* velikost 125 do 160 mm (odvisno od dejanske mere obstoječe odprtine),
* iz jeklene pločevine, protikorozijsko zaščitene in praškasto barvane v barvi RAL 9010,
* sestavljene iz vgradnega okvirja, fiksnega difuzijskega obroča ter nastavljivega krožnika za odpiranje in zapiranje ventila,
* vključno penasto tesnilo po obodu ter ver pritrdilni material.
(kopalnica in kuhinja)</t>
  </si>
  <si>
    <t>Preizkus tesnosti plinske instalacije po dokončanih delih, vključno s podpisanim zapisnikom.</t>
  </si>
  <si>
    <t>Priklop naprav (električni grelnik sanitrarne vode).</t>
  </si>
  <si>
    <t>(splošni pogoji) seznam in dokazila za:
* suha mešanica za estrihe,
* PP vlakna,
* penasta folija.</t>
  </si>
  <si>
    <t>(splošni pogoji) seznam in dokazila za sistem tesnjenja:
* premaz,
* trakovi, vogalniki in manšete.</t>
  </si>
  <si>
    <t>(splošni pogoji) zeleno j.n. + posebnoi pogoji in omejitve za svetilke in sijalke</t>
  </si>
  <si>
    <t>(splošni pogoji) posebni pogoji in omejitve</t>
  </si>
  <si>
    <t>(splošni pogoji) dodatni pogoji in omejitve za panelne radiatorje</t>
  </si>
  <si>
    <t>(splošni pogoji) posebni pogoji in omejitve za:
* tuš kabino</t>
  </si>
  <si>
    <t>(splošni pogoji) zeleno j.n. + dodatni pogoji in omejitve za splakovalni kotliček</t>
  </si>
  <si>
    <t>(splošni pogoji) posebni pogoji in omejitve za:
* enoročno armaturo  komplet z ostalim priborom za tuš,
* tuš kad</t>
  </si>
  <si>
    <t>(splošni pogoji) seznam in dokazila za talni odtok s tesnilno priribnico</t>
  </si>
  <si>
    <t>(splošni pogoji) seznam in dokazila za pralno barvo</t>
  </si>
  <si>
    <t>(splošni pogoji) 
seznam in dokazila za silikatno paroprepustno fasadno barvo</t>
  </si>
  <si>
    <t>(splošni pogoji)
kot npr.
Gorenje DREAM 65 WHITE in DREAM 65 LIGHT COFFEE ali enakovredno po tehničnih lastnostih, dimenziji, barvi in teksturi</t>
  </si>
  <si>
    <t>(splošni pogoji)
kot npr.
Gorenje DREAM 3 COFFEE ali enakovredno po tehničnih lastnostih, dimenziji, barvi in teksturi</t>
  </si>
  <si>
    <t>(splošni pogoji) 
seznam in dokazila za pregradne bloke iz porobetona</t>
  </si>
  <si>
    <t>ni predmet tega naročila</t>
  </si>
  <si>
    <t>zajeto v enotnih cenah pri slikopleskarskih delih</t>
  </si>
  <si>
    <t>Pregled, popravila in nastavitve stavbnega pohištva + senčila:
Izvedba je že naročena drugemu izvajalcu - izvedba sočasno s prenovo stanovanja.</t>
  </si>
  <si>
    <t>x</t>
  </si>
  <si>
    <t>PUN Nepremičnine d.o.o. Ljubljana</t>
  </si>
  <si>
    <t>SKUPNA REKAPITULACIJA</t>
  </si>
  <si>
    <t>SPLOŠNI POGOJI IZVEDBE NAROČIL za Sklop 2, Sklop 3 in Sklop 4</t>
  </si>
  <si>
    <t xml:space="preserve">Slikanje notranjih stropov :
* podlaga: nova tankoslojna izravnalna masa, fino pobrušena površina, delno obnovitveno slikanje preko obstoječih nanosov bele barve,
* višina stropov: 2,50 m,
* premaz z akrilno emulzijo,
* 2× slikanje z belo disperzijsko barvo.
</t>
  </si>
  <si>
    <t xml:space="preserve">Kompletna izvedba (dobava in montaža) priključnega mesta za pralni in sušilni stroj:
* 1× kotni regulirni ventil DN15,
* izpustni ventil za pralni stroj, komplet s tesnilnim materialom in rozeto,
* 1x zidni priključek za odtok pralnega in sušilnega stroja, izdelan iz umetne mase, primeren za povišane temperature medija, komplet s smradno zaporo in prekrivno krom ploščo, kompletni tesnilni in pritrdilni material.
</t>
  </si>
  <si>
    <t>Kompletna dobava in motaža tuš kadi, sestavljene iz:
* bele nizke tuš kadi za vgradnjo,
* odtočne garniture s sifonom,
* enoročne stenske mešalne armature za kopalno kad s stensko konzolo L = 600 mm s premičnim nastavkom, fleksibilno cevjo L = 1,5 m in tuš ročico z nastavljivim curkom vode,
* vseh povezovalnih in priključnih cevi, rozet, pritrdilnega, veznega in tesnilnega material.
* kompletne izvedbe tesnenja stika tuš kadi s stensko keramično oblogo s trajnoelastičnim kitom za notranjo uporabo z dodatkom za preprečevanje nastanka plesni.</t>
  </si>
  <si>
    <t>1.01.l.</t>
  </si>
  <si>
    <t>C.7.</t>
  </si>
  <si>
    <t>KOMBINIRANI PLINSKI GRELNIK, DIMNIK</t>
  </si>
  <si>
    <t>Opomba:</t>
  </si>
  <si>
    <t>Od 1.1.2017 dalje se uporablja Zakon o dimnikarskih storitvah (U.l. RS št. 68/16, ki v 18. členu določa, da dimnikarsko službo izbere lastnik nepremičnine oz. upravnik.
Upoštevajte, da je s strani naročnika izbrana dimnikarska služba na območju Mestne občine Celje podjetje "Celjski dimnikarji d.o.o.".</t>
  </si>
  <si>
    <t>7.01.</t>
  </si>
  <si>
    <t>KOMBINIRANI PLINSKI GRELNIK, DIMNIK SKUPAJ:</t>
  </si>
  <si>
    <t>Enojna ali dvojna vtičnica IP44:
* vtičnice s pokrovom.
(kopalnica in kuhinja)</t>
  </si>
  <si>
    <t>Prenova praznega stanovanja št. 5 na naslovu Pod gabri 25 v Celju</t>
  </si>
  <si>
    <t>Pod gabri 25, 3000 Celje</t>
  </si>
  <si>
    <t>1075-2589-5</t>
  </si>
  <si>
    <t>Odstranitve ometov, oblog in obdelav</t>
  </si>
  <si>
    <t xml:space="preserve">Struganje ali brušenje zunanjih površin na loži:
* podlaga: AB plošča,
* struganje neravnin,
* struganje do zdrave podlage,
* vključno čiščenje prahu in delcev po končani odstranitvi,
* vključno z nakladanjem in prenosom odpadkov neposredno na prevozno sredstvo,
* odvoz odpadkov na stalno deponijo, vključno z vsemi stroški deponije in dajatvami ter s predpisano dokumentacijo o ravnanju z odpadki.
Obračun po površini dejansko odstranjenih obstoječih nanosov.
</t>
  </si>
  <si>
    <t>Izdelava utorov v masivnih stenah za instalacije:
* vključno predhodno zarisovanje,
* pazljiva izvedba v območju obstoječih instalacijskih vertikal,
* v opečni stenah in stenah iz penobetona: obvezna uporaba rezkalnikov za utore,
* vključno s čiščenjem, nakladanjem in prenosom ruševin neposredno na prevozno sredstvo,
* odvoz ruševin na stalno deponijo, vključno z vsemi stroški deponije in dajatvami ter s predpisano dokumentacijo o ravnanju z odpadki.
Točkovne razširitve (za doze ipd.) ne glede na dimenzije upoštevati v enotnih cenah.
Obračun po dolžini utorov.</t>
  </si>
  <si>
    <t xml:space="preserve">Demontaža lesenih polnih vrat brez nadsvetlobe za ponovno uporabo:
* zidarska mera: 90 × 205 cm,
* lesen podboj in leseno polno vratno krilo,
* demontaža vratnega krila, podboj se ohrani.
(vrata v kopalnico, vrata v bivalni prostor)
</t>
  </si>
  <si>
    <t>Demontaža lesenih polnih vrat za ponovno uporabo in odstranitev nadsvetlobe:
* zidarska mera: 90 × 250 cm,
* lesen podboj in leseno polno vratno krilo,
* zasteklitev nadsvetlobe dimenzij ca. 83 x 40 cm (enojna zasteklitev d ≤ 6 mm),
* demontaža vratnega krila, odstranitev nadsvetlobe.
(vrata v sobo 1 in vrata v sobo 2))</t>
  </si>
  <si>
    <t>Omet masivnih sten:
Grobi in fini notranji omet na obstoječe ali nove površine z grobo in fino podaljšano malto s predhodnim cementnim obrizgom z r.c.m 1:3 na očiščeno podlago.
Debelina in število nanosov skladno z navodili dobavitelja ometa (ročno vgrajevanje). Vsi sloji in sestavine od istega dobavitelja.
V ceni upoštevati:
* predhodno odpraševanje in vlaženje površine,
* dobavi in izdelavo malte za ometavanje,
* vse potrebne prenose, pripravljalna in pospravljana dela.</t>
  </si>
  <si>
    <t>Omet obstoječih opečnih sten 
(na mestu odstranjene keramike (kopalnica in kuhinja)):
* višina ometavanja do 2,60 m,
* debelina ometa do 3 cm.</t>
  </si>
  <si>
    <t>Pravokotna tuš kad:
* tuš kad nazivnih velikosti 80 × 80 cm.</t>
  </si>
  <si>
    <t>Mizarsko popravilo lesenih notranjih enokrilnih vrat (vrata v kopalnico):
Velikost vrat (zidarska mera): 90 × 205 cm.
Vratno krilo:
* polno krilo,
* dvojna nasadila,
* obdelava: HPL ali furnir (mahagonij), lakirano,  
* odpiranje: v kopalnico.
Podboj:
* lesen vratni podboj širine 10-12 cm,
* obojestransko prekrivne letve,
* obdelava: lakirano s PU lakom v beli barvi, letve temno rjave barve - v obstoječem barvnem odtenku. 
(pleskanje podboja ni predmet te postavke).</t>
  </si>
  <si>
    <t>Mizarsko popravilo lesenih notranjih enokrilnih vrat:
Velikost vrat (zidarska mera): 90 × 205 cm.
Vratno krilo:
* polno krilo,
* dvojna nasadila,
* obdelava: HPL ali furnir (mahagonij), lakirano,  
* odpiranje: v bivalni prostor.
Podboj:
* lesen vratni podboj širine 10-12 cm,
* obojestransko prekrivne letve,
* obdelava: lakirano s PU lakom v beli barvi, letve temno rjave barve - v obstoječem barvnem odtenku. (pleskanje podboja ni predmet te postavke).</t>
  </si>
  <si>
    <t xml:space="preserve">Slikanje na novo izravnanih notranjih sten s pralno barvo:
* podlaga: nova tankoslojna izravnalna masa, fino pobrušena površina,
* 2× slikanje z belo pralno barvo,
* barva z odpornostjo na mokro drgnjenje razreda 2 po SIST EN 13300,
* naročnik ne dovoljuje uporabe latexa.
(stene v kopalnici, kuhinjske stene do okna)
</t>
  </si>
  <si>
    <r>
      <t xml:space="preserve">Obnovitev zaključnega premaza kovinske balkonske ograje:
* ograja skupne tlorisne dolžine 750 cm in višine 110 cm,
* vertikalne nosilne cevi in zgornje držalo </t>
    </r>
    <r>
      <rPr>
        <sz val="11"/>
        <rFont val="Wingdings"/>
        <charset val="2"/>
      </rPr>
      <t>o</t>
    </r>
    <r>
      <rPr>
        <sz val="11"/>
        <rFont val="Verdana"/>
        <family val="2"/>
        <charset val="238"/>
      </rPr>
      <t xml:space="preserve"> 40/40 mm (ca. 20,00 m</t>
    </r>
    <r>
      <rPr>
        <vertAlign val="superscript"/>
        <sz val="11"/>
        <rFont val="Verdana"/>
        <family val="2"/>
        <charset val="238"/>
      </rPr>
      <t>1</t>
    </r>
    <r>
      <rPr>
        <sz val="11"/>
        <rFont val="Verdana"/>
        <family val="2"/>
        <charset val="238"/>
      </rPr>
      <t xml:space="preserve">),
* vzdolžne cevi </t>
    </r>
    <r>
      <rPr>
        <sz val="11"/>
        <rFont val="Wingdings"/>
        <charset val="2"/>
      </rPr>
      <t>o</t>
    </r>
    <r>
      <rPr>
        <sz val="11"/>
        <rFont val="Verdana"/>
        <family val="2"/>
        <charset val="238"/>
      </rPr>
      <t xml:space="preserve"> 20/20 mm (ca. 30,00 m</t>
    </r>
    <r>
      <rPr>
        <vertAlign val="superscript"/>
        <sz val="11"/>
        <rFont val="Verdana"/>
        <family val="2"/>
        <charset val="238"/>
      </rPr>
      <t>1</t>
    </r>
    <r>
      <rPr>
        <sz val="11"/>
        <rFont val="Verdana"/>
        <family val="2"/>
        <charset val="238"/>
      </rPr>
      <t>)
* polnilo ograje iz ploščatih želez # 30/4 mm (ca. 80,00 m</t>
    </r>
    <r>
      <rPr>
        <vertAlign val="superscript"/>
        <sz val="11"/>
        <rFont val="Verdana"/>
        <family val="2"/>
        <charset val="238"/>
      </rPr>
      <t>1</t>
    </r>
    <r>
      <rPr>
        <sz val="11"/>
        <rFont val="Verdana"/>
        <family val="2"/>
        <charset val="238"/>
      </rPr>
      <t xml:space="preserve">),
* predhodno čiščenje površine in fino brušenje,
* izvedba prekrivnega premaza v rumeni barvi (kot obstoječa), skupna debelina novega in obstoječih premazov morajo ustrezati kategoriji okolja C3 po SIST EN ISO 12944-2,
* vključno zaščita že izvedenih del pred zamazanjem.
</t>
    </r>
  </si>
  <si>
    <r>
      <t xml:space="preserve">Demontaža kompletnega umivalnika </t>
    </r>
    <r>
      <rPr>
        <u/>
        <sz val="11"/>
        <rFont val="Verdana"/>
        <family val="2"/>
        <charset val="238"/>
      </rPr>
      <t>za ponovno uporabo</t>
    </r>
    <r>
      <rPr>
        <sz val="11"/>
        <rFont val="Verdana"/>
        <family val="2"/>
        <charset val="238"/>
      </rPr>
      <t>:
* keramični umivalnik dimenzij 60 × 50 cm,
* vgrajen na steno,
* vključno stoječa enoročna baterije za hladno in toplo vodo,
* vključno odtočni ventil, sifon in priključne cevi.
Za ponovno uporabo se ohrani:
* keramični umivalnik,
Odstrani se:
* stoječa enoročna armatura,
* odtočni ventil, sifon in priključne cevi.</t>
    </r>
  </si>
  <si>
    <r>
      <t xml:space="preserve">Demontaža radiatorjev:
</t>
    </r>
    <r>
      <rPr>
        <u/>
        <sz val="11"/>
        <rFont val="Verdana"/>
        <family val="2"/>
        <charset val="238"/>
      </rPr>
      <t>* za ponovno uporabo,</t>
    </r>
    <r>
      <rPr>
        <sz val="11"/>
        <rFont val="Verdana"/>
        <family val="2"/>
        <charset val="238"/>
      </rPr>
      <t xml:space="preserve">
* jeklen panelni radiator dimenzij 500mm × 900mm (kopalnica),
* stenska montaža,
* demontaža za čas del v stanovanju (radiator se kasneje ponovno vgradijo).</t>
    </r>
  </si>
  <si>
    <t xml:space="preserve">Odstranitev radiatorjev :
* jeklen panelni radiator dimenzij : 800mm x 600mm (soba 1), 
* jeklen panelni radiator dimenzij : 1.400mm x 600mm (soba 2), 
* jeklen panelni radiator dimenzij : 1.200mm x 600mm (kuhinja),
* jeklen panelni radiator dimenzij : 1.600mm x 600mm (bivalni prostor), 
* stenska montaža,
* vključno prenosi, prevoz na delponijo.
</t>
  </si>
  <si>
    <t>Demontaža in odstranitev obstoječega plinskega trošila in pripadajočega odvoda dimnih plinov.</t>
  </si>
  <si>
    <t>1.01.m.</t>
  </si>
  <si>
    <t>1.01.n.</t>
  </si>
  <si>
    <t>Odstranitev plinskih cevi (cevi do plinskega trošila):
* cevi zunanjega premera do 30 mm,
* vgrajene nadometno.</t>
  </si>
  <si>
    <t>Predelava obstoječe plinske instalacije v stanovanju:
* obstoječe: kompletno nadometni dovod do kuhinje za štedilnik in plinski grelnik vode,
* plinski grelnik tople vode se odstrani,
* ukinitev veje dovoda plina zaradi odstranitve plinskega grelnika,
* dovod za kuhanje se ohrani: horizontalni dovod pod stropom nadometno, vertikalno podometno - zamenjava krogelnega ventila in nov čep,
* vključno zapiranje plina, praznjenje instalacije.</t>
  </si>
  <si>
    <t>Keramični umivalnik, vgrajen na steno:
Ponovno se uporabi:
* keramični umivalnik.
Upoštevati je še dobavo:
* stoječe enoročne armature za hladno in toplo vodo,
* odtočnega ventila in sifona - oboje v kromirani izvedbi.</t>
  </si>
  <si>
    <t>(splošni pogoji) posebni pogoji in omejitve za enoročno baterijo</t>
  </si>
  <si>
    <t xml:space="preserve">Kompletna dobava in montaža stranišča, sestavljenega iz:
* WC školjke iz sanitarnega porcelana bele barve, talne izvedbe z zadnjim iztokom,
* polna sedežna deska s pokrovom in gumijastimi odbijači,
* nadometni 6 l  splakovalni kotliček za nizko vgradnjo iz umetnih mas, z dvostopenjskim splakovanjem (6 l/3 l) in z izolacijo proti rosenju,
* kotni regulirni ventil DN 15 z gibko oplaščeno pletenico,
* vključno vse povezovalne in priključne cevi, rozete, pritrdilni, vezni in tesnilni material.
</t>
  </si>
  <si>
    <t>Pravokotna tuš kad 80 × 80 cm.</t>
  </si>
  <si>
    <t>Kotna tuš kabina nazivnih mer 80 × 80 cm:
* vogalna dvokrilna vrata.</t>
  </si>
  <si>
    <r>
      <t xml:space="preserve">Strojno čiščenje instalacij ogrevanja </t>
    </r>
    <r>
      <rPr>
        <u/>
        <sz val="11"/>
        <rFont val="Verdana"/>
        <family val="2"/>
        <charset val="238"/>
      </rPr>
      <t xml:space="preserve">za enocevni sistem </t>
    </r>
    <r>
      <rPr>
        <sz val="11"/>
        <rFont val="Verdana"/>
        <family val="2"/>
        <charset val="238"/>
      </rPr>
      <t>radiatorskega ogrevanja:
* število radiatorjev: 5.</t>
    </r>
  </si>
  <si>
    <t>Ponovna montaža demontiranega kopalniškega radiatorja z vzdrževalnimi deli:
* stenska montaža na obstoječe ali prestavljene priključne cevi.
Obseg del in dobav:
* predhodno čiščenje radiatorja,
* zamenjava stenskih obešal,
* nov termostatski ventil s pripadajočo termostatsko glavo,
* zamenjava vseh ventilov, tesnil ipd,
* vključno ves pomožni, drobni, tesnilni in pritrdilni material.
Jeklen panelni radiator dimenzij 600mm × 900mm.</t>
  </si>
  <si>
    <t>Priprava radiatorskega priključka na novo lokacijo in na mero novega radiatorja:
* rezanje starih priključnih cevi,
* kompletna izdelava spoja in po potrebi dobava novih cevi,
* vključno ves potrebni material, spojna sredstva, tesnila ipd.
V ceni upoštevati potrebno predelavo dovodne in odvodne cevi.</t>
  </si>
  <si>
    <t>Radiator v sobi 1:
* obstoječe dimenzije: 800 × 600 mm,
* vgraditi računsko določen tip in velikost radiatorja (tip 22, višina ca. 60 cm, za vgradnjo pod okno),
* stenska montaža.</t>
  </si>
  <si>
    <t>4.05.b.</t>
  </si>
  <si>
    <t>4.05.c.</t>
  </si>
  <si>
    <t>4.05.d.</t>
  </si>
  <si>
    <t>Radiator v sobi 2:
* obstoječe dimenzije: 1.400 × 600 mm,
* vgraditi računsko določen tip in velikost radiatorja (tip 22, višina ca. 60 cm, za vgradnjo pod okno),
* stenska montaža.</t>
  </si>
  <si>
    <t>Radiator v bivalnem prostoru:
* obstoječe dimenzije: 1.600 × 600 mm,
* vgraditi računsko določen tip in velikost radiatorja (tip 22, višina ca. 60 cm, za vgradnjo pod okno),
* stenska montaža.</t>
  </si>
  <si>
    <t>Radiator v kuhinji:
* obstoječe dimenzije: 1.200 × 600 mm,
* vgraditi računsko določen tip in velikost radiatorja (tip 22, višina ca. 60 cm, za vgradnjo pod okno),
* stenska montaža.</t>
  </si>
  <si>
    <t xml:space="preserve">Demontaža/izvlačenje komplet obstoječih električnih napeljav:
* predhodni odklop delov obstoječega razvoda tako, da je omogočeno varno delo,
* vključno nadometni kanali,
* vključno s čiščenjem, nakladanjem in prenosom ruševin in odpada neposredno na prevozno sredstvo,
* odvoz ruševin in na stalno deponijo, vključno z vsemi stroški deponije in dajatvami ter s predpisano dokumentacijo o ravnanju z odpadki.
(električne napeljave v kopalnici)
</t>
  </si>
  <si>
    <r>
      <t>Za stanovanja površine med 45 in vključno 65 m</t>
    </r>
    <r>
      <rPr>
        <vertAlign val="superscript"/>
        <sz val="11"/>
        <color theme="1"/>
        <rFont val="Verdana"/>
        <family val="2"/>
        <charset val="238"/>
      </rPr>
      <t>2</t>
    </r>
    <r>
      <rPr>
        <sz val="11"/>
        <color theme="1"/>
        <rFont val="Verdana"/>
        <family val="2"/>
        <charset val="238"/>
      </rPr>
      <t>.</t>
    </r>
  </si>
  <si>
    <t>Kompletna dobava in montaža električnega grelnika sanitarne vode:
* energetski razred B,
* delovni tlak: 6 barov,
* vgrajen 2 kW električni grelec s termostatom in signalno lučko,
* temperaturno območje: 15° - 45°C,
* varnostni ventil,
* 2× kotni regulirni ventil DN 15 z gibkima oplaščenima pletenicama,
* zgornji rob ca. 10 cm pod stropom,
* priključki za vodo in elektriko,
* priključki (voda, elektrika) ne smejo biti nižje kot 15 cm od spodnjega roba bojlerja,
* kompletno z vsem priborom za montažo in priklop.
(prikolp na el. omrežje zajet v poglavju "električne instalacije")</t>
  </si>
  <si>
    <t>2.10.b.</t>
  </si>
  <si>
    <t>Pokončna montaža - nazivni volumen 80 l.</t>
  </si>
  <si>
    <t>2.11.</t>
  </si>
  <si>
    <t>(splošni pogoji) zeleno j.n. + posebni pogoji in omejitve za električni grelnik sanitarne vode</t>
  </si>
  <si>
    <t>Prazne doze s pokrovom in cevno povezavo do dovodnega TK kabla:
* podometna doza,
* pokrov,
* v instalacijsko cev vstavljen predvlek (skupne dolžine do 50 m) in na obeh straneh označen.
(1 lokacija)</t>
  </si>
  <si>
    <t xml:space="preserve">Zaključek vseh priprav za stropna svetila z izolirnimi sponkami z vijaki.
</t>
  </si>
  <si>
    <t>Odstranitve in demontaže raznih elementov:</t>
  </si>
  <si>
    <t>Utori in preboji</t>
  </si>
  <si>
    <t>2. nadstropje</t>
  </si>
  <si>
    <t>Zazidava obstoječih priključkov na dimnik:
* zrakotesna, požarno varna in dimotesna izvedba,
* vključno pregled dimnikarske službe ter potrdilo o tesnitvi.</t>
  </si>
  <si>
    <t>ne</t>
  </si>
  <si>
    <t>Kitanje stikov z akrilnim kitom sten/špalet z lesenim stavbnim pohištvom.</t>
  </si>
  <si>
    <t>Rušitve tlakov</t>
  </si>
  <si>
    <r>
      <t xml:space="preserve">Seznam del:
* demontaža vratnega krila za čas slikopleskarskih del, 
* zamenjava nasadil vratnega krila &gt;&gt; dve novi nastavljivi nasadili,
* zamenjava kljuke in ščita,
* zamenjava ključavnice </t>
    </r>
    <r>
      <rPr>
        <b/>
        <sz val="11"/>
        <rFont val="Verdana"/>
        <family val="2"/>
        <charset val="238"/>
      </rPr>
      <t>(čelnica in vložek v kovinski izvedbi)</t>
    </r>
    <r>
      <rPr>
        <sz val="11"/>
        <rFont val="Verdana"/>
        <family val="2"/>
        <charset val="238"/>
      </rPr>
      <t xml:space="preserve">,
* fina nastavitev vrat,
* dobava in montaža novih prekrivnih letev,
* pregled in po potrebi zamenjava tesnil po celotnem obodu,
* dobava in montaža talnega oziroma stenskega odbojnika,
* fino čiščenje vratnega krila in podboja.
Kljuka:
* na obeh straneh, enoten ščit,
* nov ščit mora prekriti obstoječega,
* kromirano oz. srebrne barve.
Ključavnica:
* za navaden ključ, vključno ključ.
Odbojnik:
* talni odbojnik rjave barve ali stenski silikonski odbojnik, bele barve,
* po izboru naročnika,
* vključno montažni material.
</t>
    </r>
  </si>
  <si>
    <r>
      <t xml:space="preserve">Seznam del:
* demontaža vratnega krila za čas slikopleskarskih del, 
* zamenjava nasadil vratnega krila &gt;&gt; dve novi nastavljivi nasadili,
* zamenjava kljuke in ščita,
* zamenjava ključavnice </t>
    </r>
    <r>
      <rPr>
        <b/>
        <sz val="11"/>
        <rFont val="Verdana"/>
        <family val="2"/>
        <charset val="238"/>
      </rPr>
      <t>(čelnica in vložek v kovinski izvedbi)</t>
    </r>
    <r>
      <rPr>
        <sz val="11"/>
        <rFont val="Verdana"/>
        <family val="2"/>
        <charset val="238"/>
      </rPr>
      <t>,
* dobava in montaža novih prekrivnih letev,
* dobava in montaža talnega odbojnika po izboru naročnika,
* zamenjava PVC prezračevalne rešetke dimenzij ca. 90 × 450 mm za novo istovrstno rešetko, kot obstoječe stanje,
* fina nastavitev vrat,
* namestitev tesnil po obodu,
* fino čiščenje vratnega krila in podboja.
Kljuka:
* na obeh straneh, enoten ščit,
* nov ščit mora prekriti obstoječega,
* kromirano oz. srebrne barve.
Ključavnica:
* na notranji strani "metuljček", zunaj indikator zasedenosti.
Odbojnik:
* talni odbojnik sive ali bele barve,
* po izboru naročnika.</t>
    </r>
  </si>
  <si>
    <r>
      <t xml:space="preserve">Seznam del:
* demontaža vratnega krila za čas slikopleskarskih del, 
* zamenjava nasadil vratnega krila &gt;&gt; dve novi nastavljivi nasadili,
* zamenjava kljuke in ščita,
* zamenjava ključavnice </t>
    </r>
    <r>
      <rPr>
        <b/>
        <sz val="11"/>
        <rFont val="Verdana"/>
        <family val="2"/>
        <charset val="238"/>
      </rPr>
      <t>(čelnica in vložek v kovinski izvedbi)</t>
    </r>
    <r>
      <rPr>
        <sz val="11"/>
        <rFont val="Verdana"/>
        <family val="2"/>
        <charset val="238"/>
      </rPr>
      <t xml:space="preserve">,
* zamenjava zasteklitve nadsvetlobe,
* fina nastavitev vrat,
* dobava in montaža novih prekrivnih letev,
* pregled in po potrebi zamenjava tesnil po celotnem obodu,
* dobava in montaža talnega oziroma stenskega odbojnika,
* fino čiščenje vratnega krila in podboja.
Kljuka:
* na obeh straneh, enoten ščit,
* nov ščit mora prekriti obstoječega,
* kromirano oz. srebrne barve.
Ključavnica:
* za navaden ključ, vključno ključ.
Odbojnik:
* talni odbojnik rjave barve ali stenski silikonski odbojnik, bele barve,
* po izboru naročnika,
* vključno montažni material.
</t>
    </r>
  </si>
  <si>
    <t>(splošni pogoji)
kljuka in ščit
kot npr. Ghidini Aluminium 220i f2 ali enakovredno po  tehničnih lastnostih, obliki, barvi in obdelavi</t>
  </si>
  <si>
    <t>Balkon</t>
  </si>
  <si>
    <t>Zamenjava talnih ploščic:
Izvedba je že naročena drugemu izvajalcu - izvedba sočasno s prenovo stanovanja.</t>
  </si>
  <si>
    <r>
      <t xml:space="preserve">Izvedba strokovnega pregleda s strani izvajalca dimnikarske službe s koncesijo v Mestni občini Celje - ukinitev kurilne naprave:
* pregled in potrditev, da je ukinitev obstoječega dimniškega priključka pravilno in varno izvedena,
* izbris male kurilne naprave iz evedence ter izdaja potrdila o tem.
Izvajalec mora dimnikarski službi ob naročilu navesti naslednje podatke (ki morajo biti zapisani tudi v izdanem poročilu):
* lastnik stanovanja (in kurilne naprave): Nepremičnine Celje d.o.o.,
* naslov s hišno številko, številko dela stavbe,
* </t>
    </r>
    <r>
      <rPr>
        <b/>
        <sz val="11"/>
        <rFont val="Verdana"/>
        <family val="2"/>
        <charset val="238"/>
      </rPr>
      <t xml:space="preserve">naziv in naslov upravnika večstanovanjske stavbe, ki ga mora dimnikarska služba obvestiti o zamenjavi male kurilne naprave (ukinitvi). </t>
    </r>
  </si>
  <si>
    <t>Kompletna dobava in montaža svetilk, kompletno s sijalkami in montažnim priborom:
* vse svetilke morajo biti takšne, da omogočajo menjavo sijalk !!</t>
  </si>
  <si>
    <r>
      <t xml:space="preserve">Stropna svetilka (plafonjera) </t>
    </r>
    <r>
      <rPr>
        <sz val="11"/>
        <rFont val="Symbol"/>
        <family val="1"/>
        <charset val="2"/>
      </rPr>
      <t>F</t>
    </r>
    <r>
      <rPr>
        <sz val="11"/>
        <rFont val="Verdana"/>
        <family val="2"/>
        <charset val="238"/>
      </rPr>
      <t xml:space="preserve"> ~ 30 cm:
* stopnja zaščite najmanj IP2X,
* za vgradnjo sijalk energijskega razreda A++,
* svetlobna moč &gt; 700 lm,
* vključno sijalke energijskega razreda A++,
* barva svetlobe: med 2700K in 3300K (topla bela barva).
(predsoba)</t>
    </r>
  </si>
  <si>
    <r>
      <t xml:space="preserve">Stropna svetilka (plafonjera) </t>
    </r>
    <r>
      <rPr>
        <sz val="11"/>
        <rFont val="Symbol"/>
        <family val="1"/>
        <charset val="2"/>
      </rPr>
      <t>F</t>
    </r>
    <r>
      <rPr>
        <sz val="11"/>
        <rFont val="Verdana"/>
        <family val="2"/>
        <charset val="238"/>
      </rPr>
      <t xml:space="preserve"> ~ 30 cm:
* stopnja zaščite najmanj IPX1,
* za vgradnjo sijalk energijskega razreda A++,
* svetlobna moč &gt; 1.000 lm,
* vključno sijalke energijskega razreda A++
* barva svetlobe: med 2700K in 3300K (topla bela barva).
(kopalnica)</t>
    </r>
  </si>
  <si>
    <r>
      <t xml:space="preserve">Stropna svetilka (plafonjera) </t>
    </r>
    <r>
      <rPr>
        <sz val="11"/>
        <rFont val="Symbol"/>
        <family val="1"/>
        <charset val="2"/>
      </rPr>
      <t>f</t>
    </r>
    <r>
      <rPr>
        <sz val="11"/>
        <rFont val="Verdana"/>
        <family val="2"/>
        <charset val="238"/>
      </rPr>
      <t xml:space="preserve"> ~ 30 cm:
* stopnja zaščite: najmanj IP54,
* za vgradnjo sijalk energijskega razreda A++,
* svetlobna moč &gt; 700 lm,
* vključno varčne sijalke energijskega razreda A++.,
* barva svetlobe: med 2700K in 3300K (topla bela barva).
(loža)</t>
    </r>
  </si>
  <si>
    <t>Stenska svetilka nad ogledalom:
* stopnja zaščite najmanj IP34,
* za vgradnjo sijalk energijskega razreda B ali A+ ali A++,
* svetlobna moč &gt; 700 lm,
* vključno sijalke energijskega razreda  B ali A+ ali A++,
* barva svetlobe: med 3.500K in 4.000K (hladno bela barva).
(kopalnica)</t>
  </si>
  <si>
    <t>JN005781/2018 - sklop 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</si>
</sst>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4" x14ac:knownFonts="1">
    <font>
      <sz val="11"/>
      <name val="Verdana"/>
      <family val="2"/>
      <charset val="238"/>
    </font>
    <font>
      <sz val="10"/>
      <color indexed="8"/>
      <name val="Verdana"/>
      <family val="2"/>
      <charset val="238"/>
    </font>
    <font>
      <sz val="10"/>
      <color indexed="8"/>
      <name val="Verdana"/>
      <family val="2"/>
      <charset val="238"/>
    </font>
    <font>
      <sz val="11"/>
      <name val="Verdana"/>
      <family val="2"/>
      <charset val="238"/>
    </font>
    <font>
      <b/>
      <i/>
      <sz val="8"/>
      <name val="Verdana"/>
      <family val="2"/>
      <charset val="238"/>
    </font>
    <font>
      <b/>
      <i/>
      <sz val="8"/>
      <name val="Arial CE"/>
      <family val="2"/>
      <charset val="238"/>
    </font>
    <font>
      <sz val="8"/>
      <name val="Verdana"/>
      <family val="2"/>
      <charset val="238"/>
    </font>
    <font>
      <b/>
      <sz val="11"/>
      <name val="Verdana"/>
      <family val="2"/>
      <charset val="238"/>
    </font>
    <font>
      <b/>
      <sz val="12"/>
      <name val="Verdana"/>
      <family val="2"/>
      <charset val="238"/>
    </font>
    <font>
      <b/>
      <sz val="12"/>
      <name val="Arial CE"/>
      <family val="2"/>
      <charset val="238"/>
    </font>
    <font>
      <sz val="11"/>
      <name val="Arial CE"/>
      <family val="2"/>
      <charset val="238"/>
    </font>
    <font>
      <sz val="11"/>
      <name val="Arial CE"/>
      <charset val="238"/>
    </font>
    <font>
      <vertAlign val="superscript"/>
      <sz val="11"/>
      <name val="Verdana"/>
      <family val="2"/>
      <charset val="238"/>
    </font>
    <font>
      <b/>
      <sz val="11"/>
      <name val="Arial CE"/>
      <family val="2"/>
      <charset val="238"/>
    </font>
    <font>
      <sz val="10"/>
      <name val="Arial CE"/>
      <charset val="238"/>
    </font>
    <font>
      <sz val="9"/>
      <name val="Verdana"/>
      <family val="2"/>
      <charset val="238"/>
    </font>
    <font>
      <b/>
      <sz val="12"/>
      <color indexed="8"/>
      <name val="Verdana"/>
      <family val="2"/>
      <charset val="238"/>
    </font>
    <font>
      <b/>
      <sz val="11"/>
      <color indexed="8"/>
      <name val="Verdana"/>
      <family val="2"/>
      <charset val="238"/>
    </font>
    <font>
      <b/>
      <sz val="11"/>
      <color indexed="81"/>
      <name val="Tahoma"/>
      <family val="2"/>
      <charset val="238"/>
    </font>
    <font>
      <b/>
      <sz val="9"/>
      <color indexed="81"/>
      <name val="Tahoma"/>
      <family val="2"/>
      <charset val="238"/>
    </font>
    <font>
      <i/>
      <u/>
      <sz val="11"/>
      <name val="Verdana"/>
      <family val="2"/>
      <charset val="238"/>
    </font>
    <font>
      <sz val="10"/>
      <name val="Verdana"/>
      <family val="2"/>
      <charset val="238"/>
    </font>
    <font>
      <sz val="11"/>
      <name val="Symbol"/>
      <family val="1"/>
      <charset val="2"/>
    </font>
    <font>
      <b/>
      <sz val="10"/>
      <color indexed="81"/>
      <name val="Tahoma"/>
      <family val="2"/>
      <charset val="238"/>
    </font>
    <font>
      <sz val="11"/>
      <color indexed="55"/>
      <name val="Verdana"/>
      <family val="2"/>
      <charset val="238"/>
    </font>
    <font>
      <b/>
      <i/>
      <sz val="8"/>
      <color indexed="55"/>
      <name val="Verdana"/>
      <family val="2"/>
      <charset val="238"/>
    </font>
    <font>
      <u/>
      <sz val="11"/>
      <name val="Verdana"/>
      <family val="2"/>
      <charset val="238"/>
    </font>
    <font>
      <sz val="10"/>
      <color theme="1"/>
      <name val="Verdana"/>
      <family val="2"/>
      <charset val="238"/>
    </font>
    <font>
      <sz val="11"/>
      <color theme="0" tint="-0.34998626667073579"/>
      <name val="Verdana"/>
      <family val="2"/>
      <charset val="238"/>
    </font>
    <font>
      <i/>
      <sz val="11"/>
      <name val="Verdana"/>
      <family val="2"/>
      <charset val="238"/>
    </font>
    <font>
      <b/>
      <sz val="10"/>
      <name val="Verdana"/>
      <family val="2"/>
      <charset val="238"/>
    </font>
    <font>
      <sz val="11"/>
      <color indexed="8"/>
      <name val="Verdana"/>
      <family val="2"/>
      <charset val="238"/>
    </font>
    <font>
      <sz val="11"/>
      <color indexed="8"/>
      <name val="Arial CE"/>
      <family val="2"/>
      <charset val="238"/>
    </font>
    <font>
      <u/>
      <sz val="10"/>
      <color theme="1"/>
      <name val="Verdana"/>
      <family val="2"/>
      <charset val="238"/>
    </font>
    <font>
      <i/>
      <sz val="10"/>
      <color theme="0" tint="-0.34998626667073579"/>
      <name val="Verdana"/>
      <family val="2"/>
      <charset val="238"/>
    </font>
    <font>
      <vertAlign val="subscript"/>
      <sz val="11"/>
      <name val="Verdana"/>
      <family val="2"/>
      <charset val="238"/>
    </font>
    <font>
      <i/>
      <u/>
      <sz val="10"/>
      <color theme="0" tint="-0.34998626667073579"/>
      <name val="Verdana"/>
      <family val="2"/>
      <charset val="238"/>
    </font>
    <font>
      <sz val="11"/>
      <name val="Swis721 Cn BT"/>
      <family val="2"/>
    </font>
    <font>
      <strike/>
      <sz val="11"/>
      <name val="Verdana"/>
      <family val="2"/>
      <charset val="238"/>
    </font>
    <font>
      <sz val="11"/>
      <color theme="1"/>
      <name val="Verdana"/>
      <family val="2"/>
      <charset val="238"/>
    </font>
    <font>
      <vertAlign val="superscript"/>
      <sz val="11"/>
      <color theme="1"/>
      <name val="Verdana"/>
      <family val="2"/>
      <charset val="238"/>
    </font>
    <font>
      <b/>
      <sz val="11"/>
      <color indexed="55"/>
      <name val="Verdana"/>
      <family val="2"/>
      <charset val="238"/>
    </font>
    <font>
      <sz val="11"/>
      <name val="Wingdings"/>
      <charset val="2"/>
    </font>
    <font>
      <b/>
      <i/>
      <sz val="11"/>
      <name val="Verdana"/>
      <family val="2"/>
      <charset val="238"/>
    </font>
  </fonts>
  <fills count="4">
    <fill>
      <patternFill patternType="none"/>
    </fill>
    <fill>
      <patternFill patternType="gray125"/>
    </fill>
    <fill>
      <patternFill patternType="solid">
        <fgColor indexed="22"/>
        <bgColor indexed="64"/>
      </patternFill>
    </fill>
    <fill>
      <patternFill patternType="solid">
        <fgColor theme="6" tint="0.79998168889431442"/>
        <bgColor indexed="64"/>
      </patternFill>
    </fill>
  </fills>
  <borders count="9">
    <border>
      <left/>
      <right/>
      <top/>
      <bottom/>
      <diagonal/>
    </border>
    <border>
      <left/>
      <right/>
      <top style="thin">
        <color indexed="64"/>
      </top>
      <bottom style="double">
        <color indexed="64"/>
      </bottom>
      <diagonal/>
    </border>
    <border>
      <left/>
      <right/>
      <top style="hair">
        <color indexed="23"/>
      </top>
      <bottom style="hair">
        <color indexed="23"/>
      </bottom>
      <diagonal/>
    </border>
    <border>
      <left/>
      <right/>
      <top style="thin">
        <color indexed="64"/>
      </top>
      <bottom/>
      <diagonal/>
    </border>
    <border>
      <left/>
      <right/>
      <top style="hair">
        <color indexed="23"/>
      </top>
      <bottom/>
      <diagonal/>
    </border>
    <border>
      <left/>
      <right/>
      <top/>
      <bottom style="hair">
        <color indexed="23"/>
      </bottom>
      <diagonal/>
    </border>
    <border>
      <left style="thin">
        <color indexed="64"/>
      </left>
      <right style="thin">
        <color indexed="64"/>
      </right>
      <top style="thin">
        <color indexed="64"/>
      </top>
      <bottom style="thin">
        <color indexed="64"/>
      </bottom>
      <diagonal/>
    </border>
    <border>
      <left/>
      <right/>
      <top style="hair">
        <color theme="0" tint="-0.499984740745262"/>
      </top>
      <bottom style="hair">
        <color theme="0" tint="-0.499984740745262"/>
      </bottom>
      <diagonal/>
    </border>
    <border>
      <left/>
      <right/>
      <top/>
      <bottom style="thin">
        <color indexed="64"/>
      </bottom>
      <diagonal/>
    </border>
  </borders>
  <cellStyleXfs count="8">
    <xf numFmtId="0" fontId="0" fillId="0" borderId="0"/>
    <xf numFmtId="4" fontId="3" fillId="0" borderId="0"/>
    <xf numFmtId="0" fontId="3" fillId="0" borderId="0"/>
    <xf numFmtId="0" fontId="3" fillId="0" borderId="0"/>
    <xf numFmtId="0" fontId="14" fillId="0" borderId="0"/>
    <xf numFmtId="0" fontId="27" fillId="0" borderId="0"/>
    <xf numFmtId="0" fontId="27" fillId="0" borderId="0"/>
    <xf numFmtId="0" fontId="37" fillId="0" borderId="0" applyNumberFormat="0" applyFill="0" applyBorder="0" applyProtection="0">
      <alignment horizontal="left" vertical="top" wrapText="1"/>
    </xf>
  </cellStyleXfs>
  <cellXfs count="213">
    <xf numFmtId="0" fontId="0" fillId="0" borderId="0" xfId="0"/>
    <xf numFmtId="4" fontId="5" fillId="0" borderId="0" xfId="0" applyNumberFormat="1" applyFont="1"/>
    <xf numFmtId="4" fontId="6" fillId="0" borderId="0" xfId="1" applyFont="1"/>
    <xf numFmtId="49" fontId="8" fillId="2" borderId="0" xfId="0" applyNumberFormat="1" applyFont="1" applyFill="1" applyAlignment="1">
      <alignment vertical="top"/>
    </xf>
    <xf numFmtId="4" fontId="8" fillId="2" borderId="0" xfId="0" applyNumberFormat="1" applyFont="1" applyFill="1" applyBorder="1" applyAlignment="1">
      <alignment horizontal="right"/>
    </xf>
    <xf numFmtId="4" fontId="8" fillId="2" borderId="0" xfId="0" applyNumberFormat="1" applyFont="1" applyFill="1" applyAlignment="1">
      <alignment horizontal="right"/>
    </xf>
    <xf numFmtId="4" fontId="9" fillId="0" borderId="0" xfId="0" applyNumberFormat="1" applyFont="1"/>
    <xf numFmtId="49" fontId="7" fillId="0" borderId="1" xfId="0" applyNumberFormat="1" applyFont="1" applyFill="1" applyBorder="1" applyAlignment="1">
      <alignment vertical="top"/>
    </xf>
    <xf numFmtId="4" fontId="7" fillId="0" borderId="1" xfId="0" applyNumberFormat="1" applyFont="1" applyFill="1" applyBorder="1" applyAlignment="1"/>
    <xf numFmtId="4" fontId="7" fillId="0" borderId="1" xfId="0" applyNumberFormat="1" applyFont="1" applyBorder="1"/>
    <xf numFmtId="49" fontId="7" fillId="0" borderId="0" xfId="0" applyNumberFormat="1" applyFont="1" applyFill="1" applyAlignment="1">
      <alignment vertical="top"/>
    </xf>
    <xf numFmtId="4" fontId="7" fillId="0" borderId="0" xfId="0" applyNumberFormat="1" applyFont="1" applyFill="1" applyBorder="1" applyAlignment="1">
      <alignment horizontal="right"/>
    </xf>
    <xf numFmtId="4" fontId="7" fillId="0" borderId="0" xfId="0" applyNumberFormat="1" applyFont="1" applyFill="1" applyAlignment="1">
      <alignment horizontal="right"/>
    </xf>
    <xf numFmtId="4" fontId="13" fillId="0" borderId="0" xfId="0" applyNumberFormat="1" applyFont="1" applyFill="1"/>
    <xf numFmtId="0" fontId="16" fillId="0" borderId="0" xfId="6" applyFont="1" applyAlignment="1" applyProtection="1">
      <alignment vertical="center"/>
    </xf>
    <xf numFmtId="0" fontId="16" fillId="0" borderId="0" xfId="6" applyFont="1" applyProtection="1"/>
    <xf numFmtId="0" fontId="27" fillId="0" borderId="0" xfId="6" applyAlignment="1" applyProtection="1">
      <alignment vertical="center"/>
    </xf>
    <xf numFmtId="0" fontId="27" fillId="0" borderId="0" xfId="6" applyAlignment="1" applyProtection="1">
      <alignment vertical="top"/>
    </xf>
    <xf numFmtId="0" fontId="27" fillId="0" borderId="0" xfId="6" applyAlignment="1" applyProtection="1">
      <alignment vertical="top" wrapText="1"/>
    </xf>
    <xf numFmtId="0" fontId="27" fillId="0" borderId="0" xfId="6" applyProtection="1"/>
    <xf numFmtId="0" fontId="17" fillId="0" borderId="0" xfId="6" applyFont="1" applyAlignment="1" applyProtection="1">
      <alignment vertical="center"/>
    </xf>
    <xf numFmtId="0" fontId="17" fillId="0" borderId="0" xfId="6" applyFont="1" applyAlignment="1" applyProtection="1">
      <alignment vertical="top"/>
    </xf>
    <xf numFmtId="0" fontId="17" fillId="0" borderId="0" xfId="6" applyFont="1" applyAlignment="1" applyProtection="1">
      <alignment vertical="top" wrapText="1"/>
    </xf>
    <xf numFmtId="0" fontId="17" fillId="0" borderId="0" xfId="6" applyFont="1" applyProtection="1"/>
    <xf numFmtId="0" fontId="27" fillId="0" borderId="2" xfId="6" applyBorder="1" applyAlignment="1" applyProtection="1">
      <alignment vertical="top"/>
    </xf>
    <xf numFmtId="164" fontId="27" fillId="0" borderId="2" xfId="6" applyNumberFormat="1" applyBorder="1" applyAlignment="1" applyProtection="1">
      <alignment vertical="center"/>
    </xf>
    <xf numFmtId="0" fontId="7" fillId="0" borderId="0" xfId="6" applyFont="1" applyAlignment="1" applyProtection="1">
      <alignment vertical="center"/>
    </xf>
    <xf numFmtId="0" fontId="7" fillId="0" borderId="0" xfId="6" applyFont="1" applyProtection="1"/>
    <xf numFmtId="0" fontId="21" fillId="0" borderId="0" xfId="6" applyFont="1" applyAlignment="1" applyProtection="1">
      <alignment vertical="center"/>
    </xf>
    <xf numFmtId="0" fontId="21" fillId="0" borderId="0" xfId="6" applyFont="1" applyProtection="1"/>
    <xf numFmtId="0" fontId="21" fillId="0" borderId="4" xfId="6" applyFont="1" applyBorder="1" applyAlignment="1" applyProtection="1">
      <alignment vertical="top"/>
    </xf>
    <xf numFmtId="0" fontId="21" fillId="0" borderId="4" xfId="6" applyFont="1" applyBorder="1" applyAlignment="1" applyProtection="1">
      <alignment vertical="top" wrapText="1"/>
    </xf>
    <xf numFmtId="0" fontId="21" fillId="0" borderId="5" xfId="6" applyFont="1" applyBorder="1" applyAlignment="1" applyProtection="1">
      <alignment vertical="top"/>
    </xf>
    <xf numFmtId="0" fontId="21" fillId="0" borderId="5" xfId="6" applyFont="1" applyBorder="1" applyAlignment="1" applyProtection="1">
      <alignment vertical="top" wrapText="1"/>
    </xf>
    <xf numFmtId="0" fontId="21" fillId="0" borderId="2" xfId="6" applyFont="1" applyBorder="1" applyAlignment="1" applyProtection="1">
      <alignment vertical="top"/>
    </xf>
    <xf numFmtId="0" fontId="21" fillId="0" borderId="2" xfId="6" applyFont="1" applyBorder="1" applyAlignment="1" applyProtection="1">
      <alignment vertical="top" wrapText="1"/>
    </xf>
    <xf numFmtId="49" fontId="27" fillId="0" borderId="2" xfId="6" applyNumberFormat="1" applyBorder="1" applyAlignment="1" applyProtection="1">
      <alignment horizontal="left" vertical="top" wrapText="1"/>
      <protection locked="0"/>
    </xf>
    <xf numFmtId="49" fontId="4" fillId="0" borderId="6" xfId="0" applyNumberFormat="1" applyFont="1" applyBorder="1" applyAlignment="1">
      <alignment vertical="center"/>
    </xf>
    <xf numFmtId="0" fontId="4" fillId="0" borderId="6" xfId="0" applyNumberFormat="1" applyFont="1" applyBorder="1" applyAlignment="1">
      <alignment vertical="center" wrapText="1"/>
    </xf>
    <xf numFmtId="4" fontId="4" fillId="0" borderId="6" xfId="0" applyNumberFormat="1" applyFont="1" applyBorder="1" applyAlignment="1">
      <alignment horizontal="center" vertical="center"/>
    </xf>
    <xf numFmtId="4" fontId="4" fillId="0" borderId="6" xfId="0" applyNumberFormat="1" applyFont="1" applyBorder="1" applyAlignment="1">
      <alignment horizontal="right" vertical="center"/>
    </xf>
    <xf numFmtId="0" fontId="0" fillId="0" borderId="0" xfId="0" applyFont="1"/>
    <xf numFmtId="0" fontId="20" fillId="0" borderId="0" xfId="0" applyNumberFormat="1" applyFont="1" applyFill="1" applyAlignment="1">
      <alignment vertical="top" wrapText="1"/>
    </xf>
    <xf numFmtId="0" fontId="2" fillId="0" borderId="2" xfId="6" applyFont="1" applyBorder="1" applyAlignment="1" applyProtection="1">
      <alignment vertical="center"/>
    </xf>
    <xf numFmtId="4" fontId="6" fillId="0" borderId="0" xfId="1" applyFont="1" applyFill="1"/>
    <xf numFmtId="49" fontId="7" fillId="0" borderId="0" xfId="0" applyNumberFormat="1" applyFont="1" applyFill="1" applyBorder="1" applyAlignment="1">
      <alignment vertical="top"/>
    </xf>
    <xf numFmtId="4" fontId="7" fillId="0" borderId="0" xfId="0" applyNumberFormat="1" applyFont="1" applyFill="1" applyBorder="1" applyAlignment="1"/>
    <xf numFmtId="4" fontId="7" fillId="0" borderId="0" xfId="0" applyNumberFormat="1" applyFont="1" applyBorder="1"/>
    <xf numFmtId="0" fontId="28" fillId="0" borderId="0" xfId="0" applyNumberFormat="1" applyFont="1" applyFill="1" applyAlignment="1">
      <alignment vertical="top" wrapText="1"/>
    </xf>
    <xf numFmtId="49" fontId="8" fillId="0" borderId="0" xfId="0" applyNumberFormat="1" applyFont="1" applyFill="1" applyAlignment="1">
      <alignment vertical="top"/>
    </xf>
    <xf numFmtId="4" fontId="8" fillId="0" borderId="0" xfId="0" applyNumberFormat="1" applyFont="1" applyFill="1" applyBorder="1" applyAlignment="1">
      <alignment horizontal="right"/>
    </xf>
    <xf numFmtId="4" fontId="8" fillId="0" borderId="0" xfId="0" applyNumberFormat="1" applyFont="1" applyFill="1" applyAlignment="1">
      <alignment horizontal="right"/>
    </xf>
    <xf numFmtId="0" fontId="21" fillId="0" borderId="7" xfId="6" applyFont="1" applyBorder="1" applyAlignment="1" applyProtection="1">
      <alignment vertical="top"/>
    </xf>
    <xf numFmtId="0" fontId="30" fillId="0" borderId="0" xfId="6" applyFont="1" applyAlignment="1" applyProtection="1">
      <alignment horizontal="right" vertical="center"/>
    </xf>
    <xf numFmtId="0" fontId="30" fillId="0" borderId="0" xfId="6" applyFont="1" applyAlignment="1" applyProtection="1">
      <alignment vertical="center"/>
    </xf>
    <xf numFmtId="164" fontId="30" fillId="0" borderId="0" xfId="6" applyNumberFormat="1" applyFont="1" applyAlignment="1" applyProtection="1">
      <alignment horizontal="right" vertical="center"/>
    </xf>
    <xf numFmtId="0" fontId="30" fillId="0" borderId="0" xfId="6" applyFont="1" applyProtection="1"/>
    <xf numFmtId="164" fontId="30" fillId="0" borderId="0" xfId="6" applyNumberFormat="1" applyFont="1" applyAlignment="1" applyProtection="1">
      <alignment vertical="center"/>
    </xf>
    <xf numFmtId="0" fontId="21" fillId="0" borderId="0" xfId="6" applyFont="1" applyAlignment="1" applyProtection="1">
      <alignment horizontal="right" vertical="center"/>
    </xf>
    <xf numFmtId="164" fontId="21" fillId="0" borderId="0" xfId="6" applyNumberFormat="1" applyFont="1" applyAlignment="1" applyProtection="1">
      <alignment vertical="center"/>
    </xf>
    <xf numFmtId="164" fontId="21" fillId="0" borderId="0" xfId="6" applyNumberFormat="1" applyFont="1" applyFill="1" applyAlignment="1" applyProtection="1">
      <alignment vertical="center"/>
    </xf>
    <xf numFmtId="0" fontId="30" fillId="0" borderId="3" xfId="6" applyFont="1" applyBorder="1" applyAlignment="1" applyProtection="1">
      <alignment vertical="center"/>
    </xf>
    <xf numFmtId="164" fontId="30" fillId="0" borderId="3" xfId="6" applyNumberFormat="1" applyFont="1" applyBorder="1" applyAlignment="1" applyProtection="1">
      <alignment vertical="center"/>
    </xf>
    <xf numFmtId="10" fontId="21" fillId="0" borderId="0" xfId="6" applyNumberFormat="1" applyFont="1" applyAlignment="1" applyProtection="1">
      <alignment vertical="center"/>
    </xf>
    <xf numFmtId="0" fontId="3" fillId="0" borderId="0" xfId="6" applyFont="1" applyAlignment="1" applyProtection="1">
      <alignment horizontal="right" vertical="center"/>
    </xf>
    <xf numFmtId="0" fontId="7" fillId="0" borderId="3" xfId="6" applyFont="1" applyBorder="1" applyAlignment="1" applyProtection="1">
      <alignment vertical="center"/>
    </xf>
    <xf numFmtId="164" fontId="7" fillId="0" borderId="3" xfId="6" applyNumberFormat="1" applyFont="1" applyBorder="1" applyAlignment="1" applyProtection="1">
      <alignment vertical="center"/>
    </xf>
    <xf numFmtId="4" fontId="13" fillId="0" borderId="0" xfId="0" applyNumberFormat="1" applyFont="1"/>
    <xf numFmtId="0" fontId="21" fillId="0" borderId="0" xfId="6" applyFont="1" applyAlignment="1" applyProtection="1">
      <alignment vertical="center"/>
    </xf>
    <xf numFmtId="0" fontId="21" fillId="0" borderId="0" xfId="6" applyFont="1" applyProtection="1"/>
    <xf numFmtId="0" fontId="21" fillId="0" borderId="2" xfId="6" applyFont="1" applyFill="1" applyBorder="1" applyAlignment="1" applyProtection="1">
      <alignment vertical="top" wrapText="1"/>
    </xf>
    <xf numFmtId="4" fontId="0" fillId="0" borderId="0" xfId="0" applyNumberFormat="1" applyFont="1" applyBorder="1" applyAlignment="1">
      <alignment horizontal="center"/>
    </xf>
    <xf numFmtId="4" fontId="32" fillId="0" borderId="0" xfId="0" applyNumberFormat="1" applyFont="1"/>
    <xf numFmtId="4" fontId="0" fillId="0" borderId="0" xfId="0" applyNumberFormat="1" applyFont="1" applyFill="1" applyBorder="1" applyAlignment="1">
      <alignment horizontal="center"/>
    </xf>
    <xf numFmtId="4" fontId="0" fillId="0" borderId="0" xfId="0" applyNumberFormat="1" applyFont="1" applyFill="1" applyBorder="1" applyAlignment="1">
      <alignment horizontal="right"/>
    </xf>
    <xf numFmtId="4" fontId="0" fillId="0" borderId="0" xfId="0" applyNumberFormat="1" applyFont="1" applyFill="1" applyBorder="1"/>
    <xf numFmtId="49" fontId="0" fillId="0" borderId="8" xfId="0" applyNumberFormat="1" applyFill="1" applyBorder="1" applyAlignment="1">
      <alignment vertical="top"/>
    </xf>
    <xf numFmtId="0" fontId="0" fillId="0" borderId="8" xfId="0" applyNumberFormat="1" applyFill="1" applyBorder="1" applyAlignment="1">
      <alignment vertical="top" wrapText="1"/>
    </xf>
    <xf numFmtId="4" fontId="0" fillId="0" borderId="8" xfId="0" applyNumberFormat="1" applyFont="1" applyFill="1" applyBorder="1" applyAlignment="1">
      <alignment horizontal="center"/>
    </xf>
    <xf numFmtId="4" fontId="0" fillId="0" borderId="8" xfId="0" applyNumberFormat="1" applyFont="1" applyFill="1" applyBorder="1" applyAlignment="1">
      <alignment horizontal="right"/>
    </xf>
    <xf numFmtId="4" fontId="0" fillId="0" borderId="8" xfId="0" applyNumberFormat="1" applyFont="1" applyFill="1" applyBorder="1"/>
    <xf numFmtId="49" fontId="0" fillId="0" borderId="0" xfId="0" applyNumberFormat="1" applyFont="1" applyFill="1" applyBorder="1" applyAlignment="1">
      <alignment vertical="top"/>
    </xf>
    <xf numFmtId="4" fontId="7" fillId="0" borderId="0" xfId="1" applyFont="1"/>
    <xf numFmtId="4" fontId="3" fillId="0" borderId="0" xfId="1"/>
    <xf numFmtId="0" fontId="8" fillId="2" borderId="0" xfId="0" applyNumberFormat="1" applyFont="1" applyFill="1" applyBorder="1" applyAlignment="1">
      <alignment vertical="top"/>
    </xf>
    <xf numFmtId="49" fontId="0" fillId="0" borderId="0" xfId="0" applyNumberFormat="1" applyFont="1" applyFill="1" applyAlignment="1">
      <alignment vertical="top"/>
    </xf>
    <xf numFmtId="0" fontId="0" fillId="0" borderId="0" xfId="0" applyNumberFormat="1" applyFont="1" applyFill="1" applyBorder="1" applyAlignment="1">
      <alignment horizontal="justify" vertical="top"/>
    </xf>
    <xf numFmtId="4" fontId="0" fillId="0" borderId="0" xfId="0" applyNumberFormat="1" applyFont="1" applyBorder="1" applyAlignment="1">
      <alignment horizontal="right"/>
    </xf>
    <xf numFmtId="4" fontId="0" fillId="0" borderId="0" xfId="0" applyNumberFormat="1" applyFont="1" applyAlignment="1">
      <alignment horizontal="right"/>
    </xf>
    <xf numFmtId="4" fontId="10" fillId="0" borderId="0" xfId="0" applyNumberFormat="1" applyFont="1"/>
    <xf numFmtId="4" fontId="0" fillId="0" borderId="0" xfId="0" applyNumberFormat="1" applyFont="1"/>
    <xf numFmtId="4" fontId="11" fillId="0" borderId="0" xfId="0" applyNumberFormat="1" applyFont="1"/>
    <xf numFmtId="0" fontId="0" fillId="0" borderId="0" xfId="0" applyNumberFormat="1" applyFont="1" applyFill="1" applyAlignment="1">
      <alignment horizontal="justify" vertical="top"/>
    </xf>
    <xf numFmtId="0" fontId="7" fillId="0" borderId="1" xfId="0" applyNumberFormat="1" applyFont="1" applyFill="1" applyBorder="1" applyAlignment="1">
      <alignment vertical="top"/>
    </xf>
    <xf numFmtId="0" fontId="7" fillId="0" borderId="0" xfId="0" applyNumberFormat="1" applyFont="1" applyFill="1" applyBorder="1" applyAlignment="1">
      <alignment vertical="top"/>
    </xf>
    <xf numFmtId="0" fontId="15" fillId="0" borderId="0" xfId="0" applyFont="1" applyAlignment="1">
      <alignment vertical="top" wrapText="1"/>
    </xf>
    <xf numFmtId="0" fontId="0" fillId="0" borderId="0" xfId="0" applyNumberFormat="1" applyFont="1" applyFill="1" applyAlignment="1">
      <alignment vertical="top" wrapText="1"/>
    </xf>
    <xf numFmtId="4" fontId="0" fillId="0" borderId="0" xfId="0" applyNumberFormat="1" applyFont="1" applyAlignment="1">
      <alignment horizontal="center"/>
    </xf>
    <xf numFmtId="0" fontId="20" fillId="0" borderId="0" xfId="0" applyNumberFormat="1" applyFont="1" applyFill="1" applyAlignment="1">
      <alignment horizontal="justify" vertical="top"/>
    </xf>
    <xf numFmtId="4" fontId="0" fillId="0" borderId="0" xfId="0" applyNumberFormat="1" applyFont="1" applyFill="1" applyAlignment="1">
      <alignment horizontal="right"/>
    </xf>
    <xf numFmtId="0" fontId="0" fillId="0" borderId="0" xfId="0" applyNumberFormat="1" applyFill="1" applyAlignment="1">
      <alignment vertical="top" wrapText="1"/>
    </xf>
    <xf numFmtId="49" fontId="0" fillId="0" borderId="0" xfId="0" applyNumberFormat="1" applyFill="1" applyAlignment="1">
      <alignment vertical="top"/>
    </xf>
    <xf numFmtId="4" fontId="0" fillId="0" borderId="0" xfId="0" applyNumberFormat="1" applyAlignment="1">
      <alignment horizontal="center"/>
    </xf>
    <xf numFmtId="4" fontId="0" fillId="0" borderId="0" xfId="0" applyNumberFormat="1" applyFont="1" applyFill="1" applyAlignment="1">
      <alignment horizontal="center"/>
    </xf>
    <xf numFmtId="4" fontId="10" fillId="0" borderId="0" xfId="0" applyNumberFormat="1" applyFont="1" applyFill="1"/>
    <xf numFmtId="0" fontId="0" fillId="0" borderId="0" xfId="0" applyNumberFormat="1" applyFill="1" applyAlignment="1" applyProtection="1">
      <alignment vertical="top" wrapText="1"/>
      <protection locked="0"/>
    </xf>
    <xf numFmtId="4" fontId="0" fillId="0" borderId="0" xfId="0" applyNumberFormat="1" applyFont="1" applyFill="1"/>
    <xf numFmtId="0" fontId="29" fillId="0" borderId="0" xfId="0" applyNumberFormat="1" applyFont="1" applyFill="1" applyBorder="1" applyAlignment="1">
      <alignment horizontal="justify" vertical="top" wrapText="1"/>
    </xf>
    <xf numFmtId="0" fontId="0" fillId="0" borderId="0" xfId="0" applyNumberFormat="1" applyFont="1" applyFill="1" applyBorder="1" applyAlignment="1" applyProtection="1">
      <alignment horizontal="justify" vertical="top"/>
      <protection locked="0"/>
    </xf>
    <xf numFmtId="0" fontId="0" fillId="0" borderId="0" xfId="0" applyNumberFormat="1" applyFont="1" applyFill="1" applyAlignment="1" applyProtection="1">
      <alignment vertical="top" wrapText="1"/>
      <protection locked="0"/>
    </xf>
    <xf numFmtId="0" fontId="24" fillId="0" borderId="0" xfId="0" applyNumberFormat="1" applyFont="1" applyFill="1" applyAlignment="1">
      <alignment vertical="top" wrapText="1"/>
    </xf>
    <xf numFmtId="0" fontId="29" fillId="0" borderId="0" xfId="0" applyNumberFormat="1" applyFont="1" applyFill="1" applyBorder="1" applyAlignment="1">
      <alignment horizontal="left" vertical="top" wrapText="1"/>
    </xf>
    <xf numFmtId="0" fontId="0" fillId="0" borderId="0" xfId="0" applyNumberFormat="1" applyFont="1" applyFill="1" applyAlignment="1">
      <alignment horizontal="left" vertical="top" wrapText="1"/>
    </xf>
    <xf numFmtId="4" fontId="0" fillId="0" borderId="0" xfId="0" applyNumberFormat="1" applyFont="1" applyBorder="1"/>
    <xf numFmtId="49" fontId="0" fillId="0" borderId="0" xfId="0" applyNumberFormat="1" applyFill="1" applyBorder="1" applyAlignment="1">
      <alignment vertical="top"/>
    </xf>
    <xf numFmtId="0" fontId="0" fillId="0" borderId="0" xfId="0" applyNumberFormat="1" applyFill="1" applyBorder="1" applyAlignment="1">
      <alignment vertical="top" wrapText="1"/>
    </xf>
    <xf numFmtId="0" fontId="25" fillId="0" borderId="6" xfId="0" applyNumberFormat="1" applyFont="1" applyFill="1" applyBorder="1" applyAlignment="1">
      <alignment vertical="center" wrapText="1"/>
    </xf>
    <xf numFmtId="0" fontId="24" fillId="0" borderId="0" xfId="0" applyNumberFormat="1" applyFont="1" applyFill="1" applyBorder="1" applyAlignment="1">
      <alignment horizontal="justify" vertical="top"/>
    </xf>
    <xf numFmtId="0" fontId="0" fillId="0" borderId="0" xfId="0" applyNumberFormat="1" applyFill="1" applyAlignment="1">
      <alignment horizontal="left" vertical="top" wrapText="1"/>
    </xf>
    <xf numFmtId="0" fontId="7" fillId="0" borderId="0" xfId="0" applyNumberFormat="1" applyFont="1" applyFill="1" applyBorder="1" applyAlignment="1">
      <alignment vertical="top" wrapText="1"/>
    </xf>
    <xf numFmtId="4" fontId="31" fillId="0" borderId="0" xfId="0" applyNumberFormat="1" applyFont="1" applyFill="1" applyBorder="1"/>
    <xf numFmtId="49" fontId="31" fillId="0" borderId="0" xfId="0" applyNumberFormat="1" applyFont="1" applyFill="1" applyAlignment="1">
      <alignment vertical="top"/>
    </xf>
    <xf numFmtId="4" fontId="0" fillId="0" borderId="0" xfId="0" applyNumberFormat="1" applyBorder="1" applyAlignment="1">
      <alignment horizontal="center"/>
    </xf>
    <xf numFmtId="0" fontId="21" fillId="0" borderId="0" xfId="6" applyFont="1" applyBorder="1" applyAlignment="1" applyProtection="1">
      <alignment vertical="top"/>
    </xf>
    <xf numFmtId="0" fontId="21" fillId="0" borderId="0" xfId="6" applyFont="1" applyBorder="1" applyAlignment="1" applyProtection="1">
      <alignment horizontal="left" vertical="top" wrapText="1"/>
      <protection locked="0"/>
    </xf>
    <xf numFmtId="0" fontId="34" fillId="0" borderId="0" xfId="0" applyNumberFormat="1" applyFont="1" applyFill="1" applyBorder="1" applyAlignment="1">
      <alignment vertical="top" wrapText="1"/>
    </xf>
    <xf numFmtId="4" fontId="3" fillId="0" borderId="0" xfId="0" applyNumberFormat="1" applyFont="1" applyFill="1" applyBorder="1" applyAlignment="1">
      <alignment horizontal="center"/>
    </xf>
    <xf numFmtId="4" fontId="3" fillId="0" borderId="0" xfId="0" applyNumberFormat="1" applyFont="1" applyFill="1" applyBorder="1"/>
    <xf numFmtId="4" fontId="3" fillId="0" borderId="0" xfId="0" applyNumberFormat="1" applyFont="1" applyBorder="1"/>
    <xf numFmtId="4" fontId="0" fillId="0" borderId="0" xfId="0" applyNumberFormat="1" applyFont="1" applyBorder="1" applyAlignment="1">
      <alignment horizontal="left"/>
    </xf>
    <xf numFmtId="4" fontId="11" fillId="0" borderId="0" xfId="0" applyNumberFormat="1" applyFont="1" applyBorder="1"/>
    <xf numFmtId="0" fontId="3" fillId="0" borderId="0" xfId="0" applyNumberFormat="1" applyFont="1" applyFill="1" applyBorder="1" applyAlignment="1">
      <alignment vertical="top" wrapText="1"/>
    </xf>
    <xf numFmtId="0" fontId="24" fillId="0" borderId="0" xfId="0" applyNumberFormat="1" applyFont="1" applyFill="1" applyBorder="1" applyAlignment="1">
      <alignment vertical="top" wrapText="1"/>
    </xf>
    <xf numFmtId="4" fontId="3" fillId="0" borderId="0" xfId="0" applyNumberFormat="1" applyFont="1" applyFill="1" applyBorder="1" applyAlignment="1">
      <alignment horizontal="right"/>
    </xf>
    <xf numFmtId="0" fontId="34" fillId="0" borderId="0" xfId="0" applyNumberFormat="1" applyFont="1" applyFill="1" applyAlignment="1">
      <alignment vertical="top" wrapText="1"/>
    </xf>
    <xf numFmtId="4" fontId="3" fillId="0" borderId="0" xfId="0" applyNumberFormat="1" applyFont="1" applyFill="1" applyAlignment="1">
      <alignment horizontal="center"/>
    </xf>
    <xf numFmtId="4" fontId="3" fillId="0" borderId="0" xfId="0" applyNumberFormat="1" applyFont="1" applyFill="1"/>
    <xf numFmtId="4" fontId="3" fillId="0" borderId="0" xfId="0" applyNumberFormat="1" applyFont="1" applyBorder="1" applyAlignment="1">
      <alignment horizontal="center"/>
    </xf>
    <xf numFmtId="4" fontId="3" fillId="0" borderId="0" xfId="0" applyNumberFormat="1" applyFont="1" applyBorder="1" applyAlignment="1">
      <alignment horizontal="right"/>
    </xf>
    <xf numFmtId="0" fontId="0" fillId="0" borderId="0" xfId="0" applyNumberFormat="1" applyFont="1" applyFill="1" applyAlignment="1">
      <alignment horizontal="justify" vertical="top" wrapText="1"/>
    </xf>
    <xf numFmtId="0" fontId="0" fillId="0" borderId="0" xfId="0" applyNumberFormat="1" applyFill="1" applyBorder="1" applyAlignment="1" applyProtection="1">
      <alignment vertical="top" wrapText="1"/>
      <protection locked="0"/>
    </xf>
    <xf numFmtId="0" fontId="34" fillId="0" borderId="0" xfId="0" applyNumberFormat="1" applyFont="1" applyFill="1" applyBorder="1" applyAlignment="1">
      <alignment horizontal="left" vertical="top" wrapText="1"/>
    </xf>
    <xf numFmtId="0" fontId="0" fillId="0" borderId="0" xfId="0" applyNumberFormat="1" applyFont="1" applyFill="1" applyBorder="1" applyAlignment="1" applyProtection="1">
      <alignment vertical="top" wrapText="1"/>
      <protection locked="0"/>
    </xf>
    <xf numFmtId="0" fontId="3" fillId="0" borderId="0" xfId="0" applyNumberFormat="1" applyFont="1" applyFill="1" applyAlignment="1">
      <alignment horizontal="left" vertical="top" wrapText="1"/>
    </xf>
    <xf numFmtId="49" fontId="3" fillId="0" borderId="0" xfId="0" applyNumberFormat="1" applyFont="1" applyFill="1" applyBorder="1" applyAlignment="1">
      <alignment vertical="top"/>
    </xf>
    <xf numFmtId="0" fontId="20" fillId="0" borderId="0" xfId="0" applyNumberFormat="1" applyFont="1" applyFill="1" applyBorder="1" applyAlignment="1">
      <alignment horizontal="justify" vertical="top"/>
    </xf>
    <xf numFmtId="0" fontId="36" fillId="0" borderId="0" xfId="0" applyNumberFormat="1" applyFont="1" applyFill="1" applyBorder="1" applyAlignment="1">
      <alignment horizontal="justify" vertical="top"/>
    </xf>
    <xf numFmtId="4" fontId="3" fillId="0" borderId="0" xfId="0" applyNumberFormat="1" applyFont="1" applyAlignment="1">
      <alignment horizontal="right"/>
    </xf>
    <xf numFmtId="4" fontId="3" fillId="0" borderId="0" xfId="0" applyNumberFormat="1" applyFont="1"/>
    <xf numFmtId="0" fontId="3" fillId="0" borderId="0" xfId="0" applyNumberFormat="1" applyFont="1" applyFill="1" applyAlignment="1">
      <alignment vertical="top" wrapText="1"/>
    </xf>
    <xf numFmtId="4" fontId="3" fillId="0" borderId="0" xfId="0" applyNumberFormat="1" applyFont="1" applyAlignment="1">
      <alignment horizontal="center"/>
    </xf>
    <xf numFmtId="49" fontId="0" fillId="0" borderId="8" xfId="0" applyNumberFormat="1" applyFont="1" applyFill="1" applyBorder="1" applyAlignment="1">
      <alignment vertical="top"/>
    </xf>
    <xf numFmtId="0" fontId="0" fillId="0" borderId="8" xfId="0" applyNumberFormat="1" applyFont="1" applyFill="1" applyBorder="1" applyAlignment="1">
      <alignment vertical="top" wrapText="1"/>
    </xf>
    <xf numFmtId="0" fontId="34" fillId="0" borderId="8" xfId="0" applyNumberFormat="1" applyFont="1" applyFill="1" applyBorder="1" applyAlignment="1">
      <alignment vertical="top" wrapText="1"/>
    </xf>
    <xf numFmtId="4" fontId="3" fillId="0" borderId="8" xfId="0" applyNumberFormat="1" applyFont="1" applyFill="1" applyBorder="1" applyAlignment="1">
      <alignment horizontal="center"/>
    </xf>
    <xf numFmtId="4" fontId="3" fillId="0" borderId="8" xfId="0" applyNumberFormat="1" applyFont="1" applyFill="1" applyBorder="1" applyAlignment="1">
      <alignment horizontal="right"/>
    </xf>
    <xf numFmtId="4" fontId="3" fillId="0" borderId="8" xfId="0" applyNumberFormat="1" applyFont="1" applyFill="1" applyBorder="1"/>
    <xf numFmtId="0" fontId="0" fillId="0" borderId="0" xfId="0" applyNumberFormat="1" applyFont="1" applyFill="1" applyBorder="1" applyAlignment="1">
      <alignment vertical="top" wrapText="1"/>
    </xf>
    <xf numFmtId="4" fontId="3" fillId="0" borderId="0" xfId="0" applyNumberFormat="1" applyFont="1" applyFill="1" applyAlignment="1">
      <alignment horizontal="right"/>
    </xf>
    <xf numFmtId="0" fontId="0" fillId="0" borderId="0" xfId="0" applyNumberFormat="1" applyFill="1" applyAlignment="1">
      <alignment horizontal="justify" vertical="top" wrapText="1"/>
    </xf>
    <xf numFmtId="0" fontId="0" fillId="0" borderId="0" xfId="0" applyNumberFormat="1" applyFont="1" applyFill="1" applyBorder="1" applyAlignment="1">
      <alignment horizontal="left" vertical="top" wrapText="1"/>
    </xf>
    <xf numFmtId="49" fontId="3" fillId="0" borderId="0" xfId="0" applyNumberFormat="1" applyFont="1" applyFill="1" applyAlignment="1">
      <alignment vertical="top"/>
    </xf>
    <xf numFmtId="4" fontId="38" fillId="0" borderId="0" xfId="0" applyNumberFormat="1" applyFont="1" applyFill="1" applyAlignment="1">
      <alignment horizontal="center"/>
    </xf>
    <xf numFmtId="4" fontId="38" fillId="0" borderId="0" xfId="0" applyNumberFormat="1" applyFont="1" applyFill="1" applyAlignment="1">
      <alignment horizontal="right"/>
    </xf>
    <xf numFmtId="4" fontId="38" fillId="0" borderId="0" xfId="0" applyNumberFormat="1" applyFont="1" applyFill="1"/>
    <xf numFmtId="49" fontId="39" fillId="0" borderId="0" xfId="0" applyNumberFormat="1" applyFont="1" applyFill="1" applyBorder="1" applyAlignment="1">
      <alignment vertical="top"/>
    </xf>
    <xf numFmtId="0" fontId="39" fillId="0" borderId="0" xfId="0" applyNumberFormat="1" applyFont="1" applyFill="1" applyBorder="1" applyAlignment="1">
      <alignment vertical="top" wrapText="1"/>
    </xf>
    <xf numFmtId="4" fontId="39" fillId="0" borderId="0" xfId="0" applyNumberFormat="1" applyFont="1" applyBorder="1" applyAlignment="1">
      <alignment horizontal="center"/>
    </xf>
    <xf numFmtId="4" fontId="39" fillId="0" borderId="0" xfId="0" applyNumberFormat="1" applyFont="1" applyBorder="1" applyAlignment="1">
      <alignment horizontal="right"/>
    </xf>
    <xf numFmtId="4" fontId="39" fillId="0" borderId="0" xfId="0" applyNumberFormat="1" applyFont="1" applyBorder="1"/>
    <xf numFmtId="2" fontId="0" fillId="0" borderId="0" xfId="0" applyNumberFormat="1" applyFont="1" applyFill="1" applyAlignment="1">
      <alignment vertical="top"/>
    </xf>
    <xf numFmtId="0" fontId="24" fillId="0" borderId="0" xfId="0" applyNumberFormat="1" applyFont="1" applyFill="1" applyAlignment="1">
      <alignment horizontal="justify" vertical="top"/>
    </xf>
    <xf numFmtId="0" fontId="0" fillId="0" borderId="0" xfId="0" applyNumberFormat="1" applyFont="1" applyFill="1" applyBorder="1" applyAlignment="1">
      <alignment horizontal="justify" vertical="top" wrapText="1"/>
    </xf>
    <xf numFmtId="0" fontId="0" fillId="0" borderId="0" xfId="0" applyNumberFormat="1" applyFill="1" applyAlignment="1">
      <alignment horizontal="justify" vertical="top"/>
    </xf>
    <xf numFmtId="0" fontId="41" fillId="0" borderId="0" xfId="0" applyNumberFormat="1" applyFont="1" applyFill="1" applyBorder="1" applyAlignment="1">
      <alignment vertical="top"/>
    </xf>
    <xf numFmtId="0" fontId="41" fillId="0" borderId="1" xfId="0" applyNumberFormat="1" applyFont="1" applyFill="1" applyBorder="1" applyAlignment="1">
      <alignment vertical="top"/>
    </xf>
    <xf numFmtId="49" fontId="0" fillId="0" borderId="0" xfId="2" applyNumberFormat="1" applyFont="1" applyFill="1" applyAlignment="1">
      <alignment vertical="top"/>
    </xf>
    <xf numFmtId="0" fontId="0" fillId="0" borderId="0" xfId="2" applyNumberFormat="1" applyFont="1" applyFill="1" applyAlignment="1">
      <alignment vertical="top" wrapText="1"/>
    </xf>
    <xf numFmtId="0" fontId="3" fillId="0" borderId="0" xfId="2" applyNumberFormat="1" applyFont="1" applyFill="1" applyAlignment="1">
      <alignment vertical="top" wrapText="1"/>
    </xf>
    <xf numFmtId="4" fontId="3" fillId="0" borderId="0" xfId="2" applyNumberFormat="1" applyFont="1" applyAlignment="1">
      <alignment horizontal="center"/>
    </xf>
    <xf numFmtId="4" fontId="3" fillId="0" borderId="0" xfId="2" applyNumberFormat="1" applyFont="1" applyAlignment="1">
      <alignment horizontal="right"/>
    </xf>
    <xf numFmtId="4" fontId="3" fillId="0" borderId="0" xfId="2" applyNumberFormat="1" applyFont="1"/>
    <xf numFmtId="0" fontId="24" fillId="0" borderId="0" xfId="0" applyFont="1" applyAlignment="1">
      <alignment vertical="top" wrapText="1"/>
    </xf>
    <xf numFmtId="4" fontId="0" fillId="3" borderId="0" xfId="0" applyNumberFormat="1" applyFont="1" applyFill="1"/>
    <xf numFmtId="4" fontId="3" fillId="3" borderId="0" xfId="0" applyNumberFormat="1" applyFont="1" applyFill="1" applyBorder="1"/>
    <xf numFmtId="4" fontId="0" fillId="3" borderId="0" xfId="0" applyNumberFormat="1" applyFont="1" applyFill="1" applyAlignment="1">
      <alignment horizontal="right"/>
    </xf>
    <xf numFmtId="4" fontId="0" fillId="3" borderId="0" xfId="0" applyNumberFormat="1" applyFont="1" applyFill="1" applyBorder="1"/>
    <xf numFmtId="4" fontId="3" fillId="3" borderId="0" xfId="0" applyNumberFormat="1" applyFont="1" applyFill="1" applyBorder="1" applyAlignment="1">
      <alignment horizontal="right"/>
    </xf>
    <xf numFmtId="4" fontId="3" fillId="3" borderId="0" xfId="0" applyNumberFormat="1" applyFont="1" applyFill="1"/>
    <xf numFmtId="4" fontId="0" fillId="3" borderId="0" xfId="0" applyNumberFormat="1" applyFont="1" applyFill="1" applyBorder="1" applyAlignment="1">
      <alignment horizontal="right"/>
    </xf>
    <xf numFmtId="4" fontId="3" fillId="3" borderId="0" xfId="0" applyNumberFormat="1" applyFont="1" applyFill="1" applyAlignment="1">
      <alignment horizontal="right"/>
    </xf>
    <xf numFmtId="4" fontId="0" fillId="3" borderId="8" xfId="0" applyNumberFormat="1" applyFont="1" applyFill="1" applyBorder="1" applyAlignment="1">
      <alignment horizontal="right"/>
    </xf>
    <xf numFmtId="4" fontId="3" fillId="3" borderId="0" xfId="2" applyNumberFormat="1" applyFont="1" applyFill="1" applyAlignment="1">
      <alignment horizontal="right"/>
    </xf>
    <xf numFmtId="4" fontId="39" fillId="3" borderId="0" xfId="0" applyNumberFormat="1" applyFont="1" applyFill="1" applyBorder="1" applyAlignment="1">
      <alignment horizontal="right"/>
    </xf>
    <xf numFmtId="4" fontId="3" fillId="3" borderId="8" xfId="0" applyNumberFormat="1" applyFont="1" applyFill="1" applyBorder="1" applyAlignment="1">
      <alignment horizontal="right"/>
    </xf>
    <xf numFmtId="0" fontId="28" fillId="0" borderId="0" xfId="0" applyFont="1" applyAlignment="1">
      <alignment vertical="top" wrapText="1"/>
    </xf>
    <xf numFmtId="0" fontId="20" fillId="0" borderId="0" xfId="0" applyFont="1" applyAlignment="1">
      <alignment vertical="top" wrapText="1"/>
    </xf>
    <xf numFmtId="0" fontId="0" fillId="0" borderId="0" xfId="0" applyAlignment="1">
      <alignment vertical="top" wrapText="1"/>
    </xf>
    <xf numFmtId="4" fontId="0" fillId="0" borderId="0" xfId="0" applyNumberFormat="1" applyAlignment="1">
      <alignment horizontal="right"/>
    </xf>
    <xf numFmtId="4" fontId="7" fillId="0" borderId="1" xfId="0" applyNumberFormat="1" applyFont="1" applyBorder="1" applyAlignment="1">
      <alignment horizontal="right"/>
    </xf>
    <xf numFmtId="49" fontId="27" fillId="3" borderId="2" xfId="6" applyNumberFormat="1" applyFill="1" applyBorder="1" applyAlignment="1" applyProtection="1">
      <alignment horizontal="left" vertical="top" wrapText="1"/>
      <protection locked="0"/>
    </xf>
    <xf numFmtId="0" fontId="21" fillId="0" borderId="2" xfId="6" applyFont="1" applyBorder="1" applyAlignment="1">
      <alignment vertical="top" wrapText="1"/>
    </xf>
    <xf numFmtId="0" fontId="7" fillId="0" borderId="0" xfId="6" applyFont="1" applyAlignment="1">
      <alignment vertical="center"/>
    </xf>
    <xf numFmtId="0" fontId="21" fillId="0" borderId="0" xfId="6" applyFont="1" applyAlignment="1">
      <alignment vertical="center"/>
    </xf>
    <xf numFmtId="0" fontId="30" fillId="0" borderId="0" xfId="6" applyFont="1" applyAlignment="1">
      <alignment horizontal="right" vertical="center"/>
    </xf>
    <xf numFmtId="0" fontId="30" fillId="0" borderId="0" xfId="6" applyFont="1" applyAlignment="1">
      <alignment vertical="center"/>
    </xf>
    <xf numFmtId="164" fontId="21" fillId="0" borderId="0" xfId="6" applyNumberFormat="1" applyFont="1" applyAlignment="1" applyProtection="1">
      <alignment horizontal="right" vertical="center"/>
    </xf>
    <xf numFmtId="10" fontId="21" fillId="3" borderId="0" xfId="6" applyNumberFormat="1" applyFont="1" applyFill="1" applyAlignment="1" applyProtection="1">
      <alignment vertical="center"/>
      <protection locked="0"/>
    </xf>
    <xf numFmtId="0" fontId="3" fillId="0" borderId="0" xfId="0" applyNumberFormat="1" applyFont="1" applyFill="1" applyBorder="1" applyAlignment="1" applyProtection="1">
      <alignment vertical="top" wrapText="1"/>
      <protection locked="0"/>
    </xf>
    <xf numFmtId="0" fontId="29" fillId="0" borderId="0" xfId="2" applyNumberFormat="1" applyFont="1" applyFill="1" applyAlignment="1">
      <alignment vertical="top" wrapText="1"/>
    </xf>
    <xf numFmtId="0" fontId="43" fillId="0" borderId="0" xfId="2" applyNumberFormat="1" applyFont="1" applyFill="1" applyAlignment="1">
      <alignment vertical="top" wrapText="1"/>
    </xf>
    <xf numFmtId="0" fontId="21" fillId="0" borderId="2" xfId="6" applyFont="1" applyFill="1" applyBorder="1" applyAlignment="1" applyProtection="1">
      <alignment horizontal="left" vertical="top" wrapText="1"/>
      <protection locked="0"/>
    </xf>
    <xf numFmtId="0" fontId="21" fillId="0" borderId="7" xfId="6" applyFont="1" applyFill="1" applyBorder="1" applyAlignment="1" applyProtection="1">
      <alignment vertical="top" wrapText="1"/>
    </xf>
  </cellXfs>
  <cellStyles count="8">
    <cellStyle name="Navadno" xfId="0" builtinId="0"/>
    <cellStyle name="Navadno 2" xfId="1" xr:uid="{00000000-0005-0000-0000-000001000000}"/>
    <cellStyle name="Navadno 3" xfId="2" xr:uid="{00000000-0005-0000-0000-000002000000}"/>
    <cellStyle name="Navadno 3 2" xfId="3" xr:uid="{00000000-0005-0000-0000-000003000000}"/>
    <cellStyle name="Navadno 4" xfId="4" xr:uid="{00000000-0005-0000-0000-000004000000}"/>
    <cellStyle name="Navadno 5" xfId="5" xr:uid="{00000000-0005-0000-0000-000005000000}"/>
    <cellStyle name="Navadno 6" xfId="6" xr:uid="{00000000-0005-0000-0000-000006000000}"/>
    <cellStyle name="Postavka"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310467</xdr:colOff>
      <xdr:row>86</xdr:row>
      <xdr:rowOff>678918</xdr:rowOff>
    </xdr:from>
    <xdr:to>
      <xdr:col>2</xdr:col>
      <xdr:colOff>1311089</xdr:colOff>
      <xdr:row>86</xdr:row>
      <xdr:rowOff>1250094</xdr:rowOff>
    </xdr:to>
    <xdr:pic>
      <xdr:nvPicPr>
        <xdr:cNvPr id="2" name="Slika 1">
          <a:extLst>
            <a:ext uri="{FF2B5EF4-FFF2-40B4-BE49-F238E27FC236}">
              <a16:creationId xmlns:a16="http://schemas.microsoft.com/office/drawing/2014/main" id="{B4107AB3-FEB6-4AA9-BAEC-8E7280A9DB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8879" y="80453594"/>
          <a:ext cx="1000622" cy="571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414619</xdr:colOff>
      <xdr:row>85</xdr:row>
      <xdr:rowOff>1115787</xdr:rowOff>
    </xdr:from>
    <xdr:to>
      <xdr:col>2</xdr:col>
      <xdr:colOff>1199031</xdr:colOff>
      <xdr:row>86</xdr:row>
      <xdr:rowOff>685542</xdr:rowOff>
    </xdr:to>
    <xdr:pic>
      <xdr:nvPicPr>
        <xdr:cNvPr id="3" name="Slika 3">
          <a:extLst>
            <a:ext uri="{FF2B5EF4-FFF2-40B4-BE49-F238E27FC236}">
              <a16:creationId xmlns:a16="http://schemas.microsoft.com/office/drawing/2014/main" id="{E8DBDCA1-F8AA-4CC0-8816-87855F7EF67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37833" y="67300930"/>
          <a:ext cx="784412" cy="83521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o%20Luka&#269;\Documents\BI\NARO&#268;NIKI\ROTAR\IZVAJALCI\GP%20GRADING\OBRA&#268;UN%20IN%20PLA&#268;ILA\Obra&#269;un%20GP%20Grading%20doo%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PNA REKAPITULACIJA A"/>
      <sheetName val="SKUPNA REKAPITULACIJA A $"/>
      <sheetName val="rekapitulacija 22 2012"/>
      <sheetName val="specifikacija 22 2012"/>
      <sheetName val="rekapitulacija R-dodatno3"/>
      <sheetName val="specifikacija AB plošča Rd3"/>
      <sheetName val="specifikacija ojačitve Rd3"/>
      <sheetName val="specifikacija streha Rd3"/>
      <sheetName val="specifikacija dimnik Rd3"/>
      <sheetName val="specifikacija vhod Rd3"/>
      <sheetName val="specifikacija meteorna Rd3"/>
      <sheetName val="specifikacija prestavitev Rd3"/>
      <sheetName val="rekapitulacija R-dodatno4"/>
      <sheetName val="specifikacija dovod vode Rd4"/>
      <sheetName val="specifikacija HI temeljev Rd4"/>
      <sheetName val="specifikacija NN Rd4"/>
      <sheetName val="specifikacija razno streha Rd4"/>
      <sheetName val="specifikacija tlak shrambe Rd4"/>
      <sheetName val="specifikacija zahtevki Rd4"/>
      <sheetName val="rekapitulacija Rd5"/>
      <sheetName val="specifikacija Rd5"/>
      <sheetName val="rekapitulacija Rd6"/>
      <sheetName val="specifikacija Rd6"/>
      <sheetName val="rekapitulacija Rd7"/>
      <sheetName val="specifikacija razna dela Rd7 "/>
      <sheetName val="specifikacija škarpniki Rd7"/>
    </sheetNames>
    <sheetDataSet>
      <sheetData sheetId="0" refreshError="1"/>
      <sheetData sheetId="1" refreshError="1"/>
      <sheetData sheetId="2" refreshError="1"/>
      <sheetData sheetId="3">
        <row r="1">
          <cell r="C1" t="str">
            <v>količina</v>
          </cell>
          <cell r="D1" t="str">
            <v>cena/enoto</v>
          </cell>
        </row>
        <row r="42">
          <cell r="C42">
            <v>2</v>
          </cell>
          <cell r="D42">
            <v>20</v>
          </cell>
        </row>
        <row r="48">
          <cell r="C48">
            <v>1</v>
          </cell>
          <cell r="D48">
            <v>20</v>
          </cell>
        </row>
        <row r="54">
          <cell r="C54">
            <v>1</v>
          </cell>
          <cell r="D54">
            <v>120</v>
          </cell>
        </row>
        <row r="59">
          <cell r="C59">
            <v>1</v>
          </cell>
          <cell r="D59">
            <v>150</v>
          </cell>
        </row>
        <row r="63">
          <cell r="C63">
            <v>5</v>
          </cell>
          <cell r="D63">
            <v>14</v>
          </cell>
        </row>
        <row r="67">
          <cell r="C67">
            <v>29.04</v>
          </cell>
          <cell r="D67">
            <v>4</v>
          </cell>
        </row>
        <row r="69">
          <cell r="C69">
            <v>41.25</v>
          </cell>
        </row>
        <row r="73">
          <cell r="C73">
            <v>7.88</v>
          </cell>
          <cell r="D73">
            <v>15</v>
          </cell>
        </row>
        <row r="75">
          <cell r="C75">
            <v>4.05</v>
          </cell>
        </row>
        <row r="76">
          <cell r="C76">
            <v>3.5</v>
          </cell>
        </row>
        <row r="77">
          <cell r="C77">
            <v>2.96</v>
          </cell>
        </row>
        <row r="78">
          <cell r="C78">
            <v>1.8</v>
          </cell>
        </row>
        <row r="79">
          <cell r="C79">
            <v>1.5</v>
          </cell>
        </row>
        <row r="80">
          <cell r="C80">
            <v>13.81</v>
          </cell>
        </row>
        <row r="84">
          <cell r="C84">
            <v>20.239999999999998</v>
          </cell>
          <cell r="D84">
            <v>15</v>
          </cell>
        </row>
        <row r="86">
          <cell r="C86">
            <v>24.75</v>
          </cell>
        </row>
        <row r="90">
          <cell r="C90">
            <v>0.7</v>
          </cell>
          <cell r="D90">
            <v>55</v>
          </cell>
        </row>
        <row r="92">
          <cell r="C92">
            <v>1.17</v>
          </cell>
        </row>
        <row r="93">
          <cell r="C93">
            <v>1.575</v>
          </cell>
        </row>
        <row r="94">
          <cell r="C94">
            <v>4.87</v>
          </cell>
        </row>
        <row r="95">
          <cell r="C95">
            <v>7.6150000000000002</v>
          </cell>
        </row>
        <row r="99">
          <cell r="C99">
            <v>7.65</v>
          </cell>
          <cell r="D99">
            <v>100</v>
          </cell>
        </row>
        <row r="101">
          <cell r="C101">
            <v>2.3975</v>
          </cell>
        </row>
        <row r="105">
          <cell r="C105">
            <v>2.2799999999999998</v>
          </cell>
          <cell r="D105">
            <v>80</v>
          </cell>
        </row>
        <row r="107">
          <cell r="C107">
            <v>1.75</v>
          </cell>
        </row>
        <row r="110">
          <cell r="C110">
            <v>3.85</v>
          </cell>
          <cell r="D110">
            <v>100</v>
          </cell>
        </row>
        <row r="112">
          <cell r="C112">
            <v>1.8374999999999999</v>
          </cell>
        </row>
        <row r="113">
          <cell r="C113">
            <v>4.2</v>
          </cell>
        </row>
        <row r="114">
          <cell r="C114">
            <v>6.0374999999999996</v>
          </cell>
        </row>
        <row r="124">
          <cell r="C124">
            <v>1</v>
          </cell>
          <cell r="D124">
            <v>20</v>
          </cell>
        </row>
        <row r="128">
          <cell r="C128">
            <v>15.25</v>
          </cell>
          <cell r="D128">
            <v>30</v>
          </cell>
        </row>
        <row r="130">
          <cell r="C130">
            <v>10</v>
          </cell>
        </row>
        <row r="134">
          <cell r="C134">
            <v>0</v>
          </cell>
          <cell r="D134">
            <v>10</v>
          </cell>
        </row>
        <row r="136">
          <cell r="C136">
            <v>20.7</v>
          </cell>
        </row>
        <row r="139">
          <cell r="C139">
            <v>1.62</v>
          </cell>
          <cell r="D139">
            <v>15</v>
          </cell>
        </row>
        <row r="142">
          <cell r="C142">
            <v>35.35</v>
          </cell>
          <cell r="D142">
            <v>4</v>
          </cell>
        </row>
        <row r="144">
          <cell r="C144">
            <v>30</v>
          </cell>
        </row>
        <row r="147">
          <cell r="C147">
            <v>13.04</v>
          </cell>
          <cell r="D147">
            <v>100</v>
          </cell>
        </row>
        <row r="149">
          <cell r="C149">
            <v>2.0099999999999998</v>
          </cell>
        </row>
        <row r="150">
          <cell r="C150">
            <v>5.86</v>
          </cell>
        </row>
        <row r="151">
          <cell r="C151">
            <v>2.2000000000000002</v>
          </cell>
        </row>
        <row r="152">
          <cell r="C152">
            <v>10.07</v>
          </cell>
        </row>
        <row r="155">
          <cell r="C155">
            <v>0</v>
          </cell>
          <cell r="D155">
            <v>14</v>
          </cell>
        </row>
        <row r="164">
          <cell r="C164">
            <v>14</v>
          </cell>
          <cell r="D164">
            <v>18</v>
          </cell>
        </row>
        <row r="169">
          <cell r="C169">
            <v>8</v>
          </cell>
          <cell r="D169">
            <v>18</v>
          </cell>
        </row>
        <row r="172">
          <cell r="C172">
            <v>1</v>
          </cell>
          <cell r="D172">
            <v>20</v>
          </cell>
        </row>
        <row r="175">
          <cell r="C175">
            <v>3</v>
          </cell>
          <cell r="D175">
            <v>20</v>
          </cell>
        </row>
        <row r="179">
          <cell r="C179">
            <v>0</v>
          </cell>
          <cell r="D179">
            <v>0.9</v>
          </cell>
        </row>
        <row r="183">
          <cell r="C183">
            <v>10</v>
          </cell>
          <cell r="D183">
            <v>14</v>
          </cell>
        </row>
        <row r="186">
          <cell r="C186">
            <v>74.430000000000007</v>
          </cell>
          <cell r="D186">
            <v>6</v>
          </cell>
        </row>
        <row r="193">
          <cell r="C193">
            <v>3.06</v>
          </cell>
          <cell r="D193">
            <v>80</v>
          </cell>
        </row>
        <row r="195">
          <cell r="C195">
            <v>2.2137500000000001</v>
          </cell>
        </row>
        <row r="199">
          <cell r="C199">
            <v>5.05</v>
          </cell>
          <cell r="D199">
            <v>45</v>
          </cell>
        </row>
        <row r="201">
          <cell r="C201">
            <v>4.8025000000000002</v>
          </cell>
        </row>
        <row r="204">
          <cell r="C204">
            <v>2.69</v>
          </cell>
          <cell r="D204">
            <v>110</v>
          </cell>
        </row>
        <row r="206">
          <cell r="C206">
            <v>2.4224999999999999</v>
          </cell>
        </row>
        <row r="210">
          <cell r="C210">
            <v>38.21</v>
          </cell>
          <cell r="D210">
            <v>6</v>
          </cell>
        </row>
        <row r="212">
          <cell r="C212">
            <v>56</v>
          </cell>
        </row>
        <row r="213">
          <cell r="C213">
            <v>53.15</v>
          </cell>
        </row>
        <row r="214">
          <cell r="C214">
            <v>109.15</v>
          </cell>
        </row>
        <row r="217">
          <cell r="C217">
            <v>22.45</v>
          </cell>
          <cell r="D217">
            <v>12</v>
          </cell>
        </row>
        <row r="220">
          <cell r="C220">
            <v>0</v>
          </cell>
          <cell r="D220">
            <v>10</v>
          </cell>
        </row>
        <row r="225">
          <cell r="C225">
            <v>6.89</v>
          </cell>
          <cell r="D225">
            <v>15</v>
          </cell>
        </row>
        <row r="230">
          <cell r="C230">
            <v>1.3</v>
          </cell>
          <cell r="D230">
            <v>100</v>
          </cell>
        </row>
        <row r="232">
          <cell r="C232">
            <v>0.89</v>
          </cell>
        </row>
        <row r="235">
          <cell r="C235">
            <v>2.09</v>
          </cell>
          <cell r="D235">
            <v>100</v>
          </cell>
        </row>
        <row r="237">
          <cell r="C237">
            <v>1.1100000000000001</v>
          </cell>
        </row>
        <row r="241">
          <cell r="C241">
            <v>35</v>
          </cell>
          <cell r="D241">
            <v>8</v>
          </cell>
        </row>
        <row r="244">
          <cell r="C244">
            <v>0</v>
          </cell>
          <cell r="D244">
            <v>3.5</v>
          </cell>
        </row>
        <row r="247">
          <cell r="C247">
            <v>0</v>
          </cell>
          <cell r="D247">
            <v>30</v>
          </cell>
        </row>
        <row r="250">
          <cell r="C250">
            <v>0</v>
          </cell>
          <cell r="D250">
            <v>25</v>
          </cell>
        </row>
        <row r="253">
          <cell r="C253">
            <v>1.1200000000000001</v>
          </cell>
          <cell r="D253">
            <v>110</v>
          </cell>
        </row>
        <row r="255">
          <cell r="C255">
            <v>0.28000000000000003</v>
          </cell>
        </row>
        <row r="256">
          <cell r="C256">
            <v>0.35099999999999998</v>
          </cell>
        </row>
        <row r="257">
          <cell r="C257">
            <v>0.34599999999999997</v>
          </cell>
        </row>
        <row r="258">
          <cell r="C258">
            <v>0.54600000000000004</v>
          </cell>
        </row>
        <row r="259">
          <cell r="C259">
            <v>1.5230000000000001</v>
          </cell>
        </row>
        <row r="262">
          <cell r="C262">
            <v>0</v>
          </cell>
          <cell r="D262">
            <v>100</v>
          </cell>
        </row>
        <row r="264">
          <cell r="C264">
            <v>0.38400000000000006</v>
          </cell>
        </row>
        <row r="269">
          <cell r="C269">
            <v>1</v>
          </cell>
          <cell r="D269">
            <v>100</v>
          </cell>
        </row>
        <row r="272">
          <cell r="C272">
            <v>5.0999999999999996</v>
          </cell>
          <cell r="D272">
            <v>10</v>
          </cell>
        </row>
        <row r="276">
          <cell r="C276">
            <v>7.27</v>
          </cell>
          <cell r="D276">
            <v>105</v>
          </cell>
        </row>
        <row r="278">
          <cell r="C278">
            <v>2.67</v>
          </cell>
        </row>
        <row r="282">
          <cell r="C282">
            <v>68.849999999999994</v>
          </cell>
          <cell r="D282">
            <v>9.5</v>
          </cell>
        </row>
        <row r="284">
          <cell r="C284">
            <v>27.263999999999999</v>
          </cell>
        </row>
        <row r="287">
          <cell r="C287">
            <v>43.2</v>
          </cell>
          <cell r="D287">
            <v>2</v>
          </cell>
        </row>
        <row r="289">
          <cell r="C289">
            <v>34.08</v>
          </cell>
        </row>
        <row r="292">
          <cell r="C292">
            <v>0</v>
          </cell>
          <cell r="D292">
            <v>14</v>
          </cell>
        </row>
        <row r="293">
          <cell r="C293">
            <v>24</v>
          </cell>
          <cell r="D293">
            <v>12</v>
          </cell>
        </row>
        <row r="308">
          <cell r="C308">
            <v>191.75</v>
          </cell>
          <cell r="D308">
            <v>6.5</v>
          </cell>
        </row>
        <row r="310">
          <cell r="C310">
            <v>100.2</v>
          </cell>
        </row>
        <row r="315">
          <cell r="C315">
            <v>0</v>
          </cell>
          <cell r="D315">
            <v>12</v>
          </cell>
        </row>
        <row r="317">
          <cell r="C317">
            <v>15.65</v>
          </cell>
        </row>
        <row r="318">
          <cell r="C318">
            <v>5.2</v>
          </cell>
        </row>
        <row r="319">
          <cell r="C319">
            <v>1.6</v>
          </cell>
        </row>
        <row r="320">
          <cell r="C320">
            <v>22.45</v>
          </cell>
        </row>
        <row r="323">
          <cell r="C323">
            <v>0</v>
          </cell>
          <cell r="D323">
            <v>12</v>
          </cell>
        </row>
        <row r="325">
          <cell r="C325">
            <v>3.12</v>
          </cell>
        </row>
        <row r="330">
          <cell r="C330">
            <v>0</v>
          </cell>
          <cell r="D330">
            <v>12</v>
          </cell>
        </row>
        <row r="332">
          <cell r="C332">
            <v>7.08</v>
          </cell>
        </row>
        <row r="336">
          <cell r="C336">
            <v>2.52</v>
          </cell>
          <cell r="D336">
            <v>40</v>
          </cell>
        </row>
        <row r="338">
          <cell r="C338">
            <v>1.18</v>
          </cell>
        </row>
        <row r="341">
          <cell r="C341">
            <v>0</v>
          </cell>
          <cell r="D341">
            <v>12</v>
          </cell>
        </row>
        <row r="343">
          <cell r="C343">
            <v>2.56</v>
          </cell>
        </row>
        <row r="347">
          <cell r="C347">
            <v>98.36</v>
          </cell>
          <cell r="D347">
            <v>4.5</v>
          </cell>
        </row>
        <row r="349">
          <cell r="C349">
            <v>85.75</v>
          </cell>
        </row>
        <row r="352">
          <cell r="C352">
            <v>75.290000000000006</v>
          </cell>
          <cell r="D352">
            <v>2.5</v>
          </cell>
        </row>
        <row r="354">
          <cell r="C354">
            <v>159</v>
          </cell>
        </row>
        <row r="358">
          <cell r="C358">
            <v>34.1</v>
          </cell>
          <cell r="D358">
            <v>35</v>
          </cell>
        </row>
        <row r="360">
          <cell r="C360">
            <v>5.31</v>
          </cell>
        </row>
        <row r="361">
          <cell r="C361">
            <v>9.5</v>
          </cell>
        </row>
        <row r="362">
          <cell r="C362">
            <v>14.81</v>
          </cell>
        </row>
        <row r="366">
          <cell r="C366">
            <v>29.01</v>
          </cell>
          <cell r="D366">
            <v>35</v>
          </cell>
        </row>
        <row r="368">
          <cell r="C368">
            <v>15.24</v>
          </cell>
        </row>
        <row r="374">
          <cell r="C374">
            <v>1.79</v>
          </cell>
          <cell r="D374">
            <v>120</v>
          </cell>
        </row>
        <row r="376">
          <cell r="C376">
            <v>1.98</v>
          </cell>
        </row>
        <row r="381">
          <cell r="C381">
            <v>21.1</v>
          </cell>
          <cell r="D381">
            <v>25</v>
          </cell>
        </row>
        <row r="384">
          <cell r="C384">
            <v>21</v>
          </cell>
          <cell r="D384">
            <v>2</v>
          </cell>
        </row>
        <row r="387">
          <cell r="C387">
            <v>3</v>
          </cell>
          <cell r="D387">
            <v>6</v>
          </cell>
        </row>
        <row r="390">
          <cell r="C390">
            <v>3</v>
          </cell>
          <cell r="D390">
            <v>110</v>
          </cell>
        </row>
        <row r="393">
          <cell r="C393">
            <v>7</v>
          </cell>
          <cell r="D393">
            <v>20</v>
          </cell>
        </row>
        <row r="396">
          <cell r="C396">
            <v>1</v>
          </cell>
          <cell r="D396">
            <v>350</v>
          </cell>
        </row>
        <row r="400">
          <cell r="C400">
            <v>70.459999999999994</v>
          </cell>
          <cell r="D400">
            <v>16</v>
          </cell>
        </row>
        <row r="402">
          <cell r="C402">
            <v>72.760000000000005</v>
          </cell>
        </row>
        <row r="405">
          <cell r="C405">
            <v>5.78</v>
          </cell>
          <cell r="D405">
            <v>35</v>
          </cell>
        </row>
        <row r="407">
          <cell r="C407">
            <v>3.42</v>
          </cell>
        </row>
        <row r="408">
          <cell r="C408">
            <v>0.72</v>
          </cell>
        </row>
        <row r="409">
          <cell r="C409">
            <v>1.5</v>
          </cell>
        </row>
        <row r="410">
          <cell r="C410">
            <v>5.64</v>
          </cell>
        </row>
        <row r="421">
          <cell r="C421">
            <v>8</v>
          </cell>
          <cell r="D421">
            <v>35</v>
          </cell>
        </row>
        <row r="424">
          <cell r="C424">
            <v>120</v>
          </cell>
          <cell r="D424">
            <v>16</v>
          </cell>
        </row>
        <row r="444">
          <cell r="C444">
            <v>5.62</v>
          </cell>
          <cell r="D444">
            <v>130</v>
          </cell>
        </row>
        <row r="446">
          <cell r="C446">
            <v>1.48</v>
          </cell>
        </row>
        <row r="447">
          <cell r="C447">
            <v>0.6043400000000001</v>
          </cell>
        </row>
        <row r="448">
          <cell r="C448">
            <v>0.54</v>
          </cell>
        </row>
        <row r="449">
          <cell r="C449">
            <v>0.35</v>
          </cell>
        </row>
        <row r="450">
          <cell r="C450">
            <v>0.14080000000000001</v>
          </cell>
        </row>
        <row r="451">
          <cell r="C451">
            <v>0.74399999999999999</v>
          </cell>
        </row>
        <row r="452">
          <cell r="C452">
            <v>3.85914</v>
          </cell>
        </row>
        <row r="457">
          <cell r="C457">
            <v>9.1</v>
          </cell>
          <cell r="D457">
            <v>125</v>
          </cell>
        </row>
        <row r="459">
          <cell r="C459">
            <v>7.1224999999999996</v>
          </cell>
        </row>
        <row r="460">
          <cell r="C460">
            <v>3.0217000000000001</v>
          </cell>
        </row>
        <row r="461">
          <cell r="C461">
            <v>10.1442</v>
          </cell>
        </row>
        <row r="465">
          <cell r="C465">
            <v>4.6900000000000004</v>
          </cell>
          <cell r="D465">
            <v>130</v>
          </cell>
        </row>
        <row r="467">
          <cell r="C467">
            <v>2.3759999999999999</v>
          </cell>
        </row>
        <row r="468">
          <cell r="C468">
            <v>1.2</v>
          </cell>
        </row>
        <row r="469">
          <cell r="C469">
            <v>3.5759999999999996</v>
          </cell>
        </row>
        <row r="473">
          <cell r="C473">
            <v>0</v>
          </cell>
          <cell r="D473">
            <v>130</v>
          </cell>
        </row>
        <row r="475">
          <cell r="C475">
            <v>0.64</v>
          </cell>
        </row>
        <row r="478">
          <cell r="C478">
            <v>3.79</v>
          </cell>
          <cell r="D478">
            <v>45</v>
          </cell>
        </row>
        <row r="480">
          <cell r="C480">
            <v>5.75</v>
          </cell>
        </row>
        <row r="483">
          <cell r="C483">
            <v>1.71</v>
          </cell>
          <cell r="D483">
            <v>140</v>
          </cell>
        </row>
        <row r="485">
          <cell r="C485">
            <v>2.2879999999999998</v>
          </cell>
        </row>
        <row r="486">
          <cell r="C486">
            <v>0.24</v>
          </cell>
        </row>
        <row r="487">
          <cell r="C487">
            <v>2.5279999999999996</v>
          </cell>
        </row>
        <row r="492">
          <cell r="C492">
            <v>7.84</v>
          </cell>
          <cell r="D492">
            <v>125</v>
          </cell>
        </row>
        <row r="494">
          <cell r="C494">
            <v>6.75</v>
          </cell>
        </row>
        <row r="495">
          <cell r="C495">
            <v>0.6462</v>
          </cell>
        </row>
        <row r="496">
          <cell r="C496">
            <v>0.49724999999999997</v>
          </cell>
        </row>
        <row r="497">
          <cell r="C497">
            <v>0.44800000000000006</v>
          </cell>
        </row>
        <row r="498">
          <cell r="C498">
            <v>8.34145</v>
          </cell>
        </row>
        <row r="502">
          <cell r="C502">
            <v>2.06</v>
          </cell>
          <cell r="D502">
            <v>140</v>
          </cell>
        </row>
        <row r="504">
          <cell r="C504">
            <v>1.5620000000000001</v>
          </cell>
        </row>
        <row r="507">
          <cell r="C507">
            <v>0</v>
          </cell>
          <cell r="D507">
            <v>190</v>
          </cell>
        </row>
        <row r="509">
          <cell r="C509">
            <v>1.7124999999999999</v>
          </cell>
        </row>
        <row r="513">
          <cell r="C513">
            <v>0</v>
          </cell>
          <cell r="D513">
            <v>160</v>
          </cell>
        </row>
        <row r="515">
          <cell r="C515">
            <v>0.55125000000000002</v>
          </cell>
        </row>
        <row r="519">
          <cell r="C519">
            <v>0.8</v>
          </cell>
          <cell r="D519">
            <v>140</v>
          </cell>
        </row>
        <row r="521">
          <cell r="C521">
            <v>0.39</v>
          </cell>
        </row>
        <row r="522">
          <cell r="C522">
            <v>0.375</v>
          </cell>
        </row>
        <row r="523">
          <cell r="C523">
            <v>5.5999999999999994E-2</v>
          </cell>
        </row>
        <row r="524">
          <cell r="C524">
            <v>0.82099999999999995</v>
          </cell>
        </row>
        <row r="527">
          <cell r="C527">
            <v>1.42</v>
          </cell>
          <cell r="D527">
            <v>140</v>
          </cell>
        </row>
        <row r="529">
          <cell r="C529">
            <v>1.597</v>
          </cell>
        </row>
        <row r="530">
          <cell r="C530">
            <v>0.14400000000000004</v>
          </cell>
        </row>
        <row r="531">
          <cell r="C531">
            <v>1.7410000000000001</v>
          </cell>
        </row>
        <row r="535">
          <cell r="C535">
            <v>0</v>
          </cell>
          <cell r="D535">
            <v>140</v>
          </cell>
        </row>
        <row r="537">
          <cell r="C537">
            <v>1.5569999999999999</v>
          </cell>
        </row>
        <row r="541">
          <cell r="C541">
            <v>2</v>
          </cell>
          <cell r="D541">
            <v>140</v>
          </cell>
        </row>
        <row r="543">
          <cell r="C543">
            <v>1.0560000000000003</v>
          </cell>
        </row>
        <row r="546">
          <cell r="C546">
            <v>2.36</v>
          </cell>
          <cell r="D546">
            <v>130</v>
          </cell>
        </row>
        <row r="548">
          <cell r="C548">
            <v>5.2850000000000001</v>
          </cell>
        </row>
        <row r="552">
          <cell r="C552">
            <v>1.84</v>
          </cell>
          <cell r="D552">
            <v>150</v>
          </cell>
        </row>
        <row r="554">
          <cell r="C554">
            <v>0.5625</v>
          </cell>
        </row>
        <row r="559">
          <cell r="C559">
            <v>16</v>
          </cell>
          <cell r="D559">
            <v>60</v>
          </cell>
        </row>
        <row r="562">
          <cell r="C562">
            <v>2.79</v>
          </cell>
          <cell r="D562">
            <v>300</v>
          </cell>
        </row>
        <row r="564">
          <cell r="C564">
            <v>0.16</v>
          </cell>
        </row>
        <row r="567">
          <cell r="C567">
            <v>0.5</v>
          </cell>
          <cell r="D567">
            <v>200</v>
          </cell>
        </row>
        <row r="570">
          <cell r="C570">
            <v>39.5</v>
          </cell>
        </row>
        <row r="573">
          <cell r="C573">
            <v>0</v>
          </cell>
          <cell r="D573">
            <v>145</v>
          </cell>
        </row>
        <row r="574">
          <cell r="C574">
            <v>5.45</v>
          </cell>
        </row>
        <row r="576">
          <cell r="C576">
            <v>47.5</v>
          </cell>
        </row>
        <row r="578">
          <cell r="C578">
            <v>11.612500000000001</v>
          </cell>
        </row>
        <row r="581">
          <cell r="C581">
            <v>6.7850000000000001</v>
          </cell>
        </row>
        <row r="584">
          <cell r="C584">
            <v>26.75</v>
          </cell>
          <cell r="D584">
            <v>15</v>
          </cell>
        </row>
        <row r="587">
          <cell r="C587">
            <v>7.69</v>
          </cell>
          <cell r="D587">
            <v>125</v>
          </cell>
        </row>
        <row r="596">
          <cell r="C596" t="str">
            <v>količina</v>
          </cell>
          <cell r="D596" t="str">
            <v>Eu/enoto</v>
          </cell>
        </row>
        <row r="600">
          <cell r="C600">
            <v>3891.07</v>
          </cell>
          <cell r="D600">
            <v>1.1000000000000001</v>
          </cell>
        </row>
        <row r="602">
          <cell r="C602">
            <v>1296.25</v>
          </cell>
        </row>
        <row r="603">
          <cell r="C603">
            <v>357</v>
          </cell>
        </row>
        <row r="604">
          <cell r="C604">
            <v>1312.5</v>
          </cell>
        </row>
        <row r="605">
          <cell r="C605">
            <v>481.25</v>
          </cell>
        </row>
        <row r="606">
          <cell r="C606">
            <v>106.25</v>
          </cell>
        </row>
        <row r="607">
          <cell r="C607">
            <v>180</v>
          </cell>
        </row>
        <row r="608">
          <cell r="C608">
            <v>3733.25</v>
          </cell>
        </row>
        <row r="609">
          <cell r="C609">
            <v>4125</v>
          </cell>
        </row>
        <row r="615">
          <cell r="C615">
            <v>73.680000000000007</v>
          </cell>
          <cell r="D615">
            <v>35</v>
          </cell>
        </row>
        <row r="617">
          <cell r="C617">
            <v>74</v>
          </cell>
        </row>
        <row r="629">
          <cell r="C629">
            <v>42.01</v>
          </cell>
          <cell r="D629">
            <v>16</v>
          </cell>
        </row>
        <row r="631">
          <cell r="C631">
            <v>22.2</v>
          </cell>
        </row>
        <row r="632">
          <cell r="C632">
            <v>7.74</v>
          </cell>
        </row>
        <row r="633">
          <cell r="C633">
            <v>12.96</v>
          </cell>
        </row>
        <row r="634">
          <cell r="C634">
            <v>6</v>
          </cell>
        </row>
        <row r="635">
          <cell r="C635">
            <v>48.9</v>
          </cell>
        </row>
        <row r="638">
          <cell r="C638">
            <v>1.8</v>
          </cell>
          <cell r="D638">
            <v>16</v>
          </cell>
        </row>
        <row r="640">
          <cell r="C640">
            <v>5.28</v>
          </cell>
        </row>
        <row r="644">
          <cell r="C644">
            <v>19.45</v>
          </cell>
          <cell r="D644">
            <v>22</v>
          </cell>
        </row>
        <row r="646">
          <cell r="C646">
            <v>20.28</v>
          </cell>
        </row>
        <row r="647">
          <cell r="C647">
            <v>3</v>
          </cell>
        </row>
        <row r="648">
          <cell r="C648">
            <v>23.28</v>
          </cell>
        </row>
        <row r="652">
          <cell r="C652">
            <v>36.36</v>
          </cell>
          <cell r="D652">
            <v>21</v>
          </cell>
        </row>
        <row r="654">
          <cell r="C654">
            <v>45</v>
          </cell>
        </row>
        <row r="655">
          <cell r="C655">
            <v>5.2919999999999998</v>
          </cell>
        </row>
        <row r="656">
          <cell r="C656">
            <v>5.9375</v>
          </cell>
        </row>
        <row r="657">
          <cell r="C657">
            <v>4.8</v>
          </cell>
        </row>
        <row r="658">
          <cell r="C658">
            <v>61.029499999999999</v>
          </cell>
        </row>
        <row r="661">
          <cell r="C661">
            <v>21.09</v>
          </cell>
          <cell r="D661">
            <v>22</v>
          </cell>
        </row>
        <row r="663">
          <cell r="C663">
            <v>15.62</v>
          </cell>
        </row>
        <row r="664">
          <cell r="C664">
            <v>7.35</v>
          </cell>
        </row>
        <row r="665">
          <cell r="C665">
            <v>22.97</v>
          </cell>
        </row>
        <row r="671">
          <cell r="C671">
            <v>14.51</v>
          </cell>
          <cell r="D671">
            <v>22</v>
          </cell>
        </row>
        <row r="674">
          <cell r="C674">
            <v>0</v>
          </cell>
          <cell r="D674">
            <v>28</v>
          </cell>
        </row>
        <row r="676">
          <cell r="C676">
            <v>16.7028</v>
          </cell>
        </row>
        <row r="677">
          <cell r="C677">
            <v>1.8</v>
          </cell>
        </row>
        <row r="678">
          <cell r="C678">
            <v>20.76</v>
          </cell>
        </row>
        <row r="679">
          <cell r="C679">
            <v>39.262799999999999</v>
          </cell>
        </row>
        <row r="682">
          <cell r="C682">
            <v>19.62</v>
          </cell>
          <cell r="D682">
            <v>30</v>
          </cell>
        </row>
        <row r="684">
          <cell r="C684">
            <v>2</v>
          </cell>
        </row>
        <row r="685">
          <cell r="C685">
            <v>2.72</v>
          </cell>
        </row>
        <row r="686">
          <cell r="C686">
            <v>4.72</v>
          </cell>
        </row>
        <row r="690">
          <cell r="C690">
            <v>23.64</v>
          </cell>
          <cell r="D690">
            <v>24</v>
          </cell>
        </row>
        <row r="692">
          <cell r="C692">
            <v>3.25</v>
          </cell>
        </row>
        <row r="693">
          <cell r="C693">
            <v>2.5</v>
          </cell>
        </row>
        <row r="694">
          <cell r="C694">
            <v>0.84</v>
          </cell>
        </row>
        <row r="695">
          <cell r="C695">
            <v>2.4</v>
          </cell>
        </row>
        <row r="696">
          <cell r="C696">
            <v>8.99</v>
          </cell>
        </row>
        <row r="699">
          <cell r="C699">
            <v>13</v>
          </cell>
          <cell r="D699">
            <v>8</v>
          </cell>
        </row>
        <row r="702">
          <cell r="C702">
            <v>0</v>
          </cell>
          <cell r="D702">
            <v>6</v>
          </cell>
        </row>
        <row r="705">
          <cell r="C705">
            <v>244.38</v>
          </cell>
          <cell r="D705">
            <v>5.5</v>
          </cell>
        </row>
        <row r="707">
          <cell r="C707">
            <v>168</v>
          </cell>
        </row>
        <row r="710">
          <cell r="C710">
            <v>78</v>
          </cell>
          <cell r="D710">
            <v>22</v>
          </cell>
        </row>
        <row r="726">
          <cell r="C726">
            <v>74</v>
          </cell>
          <cell r="D726">
            <v>17</v>
          </cell>
        </row>
        <row r="729">
          <cell r="C729">
            <v>0</v>
          </cell>
          <cell r="D729">
            <v>17</v>
          </cell>
        </row>
        <row r="731">
          <cell r="C731">
            <v>49.6</v>
          </cell>
        </row>
        <row r="739">
          <cell r="C739">
            <v>24.56</v>
          </cell>
          <cell r="D739">
            <v>30</v>
          </cell>
        </row>
        <row r="741">
          <cell r="C741">
            <v>12.6</v>
          </cell>
        </row>
        <row r="749">
          <cell r="C749">
            <v>36.24</v>
          </cell>
          <cell r="D749">
            <v>48</v>
          </cell>
        </row>
        <row r="751">
          <cell r="C751">
            <v>38.4</v>
          </cell>
        </row>
        <row r="754">
          <cell r="C754">
            <v>10.34</v>
          </cell>
          <cell r="D754">
            <v>26</v>
          </cell>
        </row>
        <row r="756">
          <cell r="C756">
            <v>21.04</v>
          </cell>
        </row>
        <row r="759">
          <cell r="C759">
            <v>0.97</v>
          </cell>
          <cell r="D759">
            <v>170</v>
          </cell>
        </row>
        <row r="761">
          <cell r="C761">
            <v>2.0160000000000005</v>
          </cell>
        </row>
        <row r="766">
          <cell r="C766">
            <v>4.4400000000000004</v>
          </cell>
          <cell r="D766">
            <v>140</v>
          </cell>
        </row>
        <row r="768">
          <cell r="C768">
            <v>7.7645</v>
          </cell>
        </row>
        <row r="769">
          <cell r="C769">
            <v>-1.5120000000000002</v>
          </cell>
        </row>
        <row r="770">
          <cell r="C770">
            <v>6.2525000000000004</v>
          </cell>
        </row>
        <row r="775">
          <cell r="C775">
            <v>1.22</v>
          </cell>
          <cell r="D775">
            <v>140</v>
          </cell>
        </row>
        <row r="777">
          <cell r="C777">
            <v>0.72900000000000009</v>
          </cell>
        </row>
        <row r="780">
          <cell r="C780">
            <v>0</v>
          </cell>
          <cell r="D780">
            <v>140</v>
          </cell>
        </row>
        <row r="782">
          <cell r="C782">
            <v>1.2390000000000003</v>
          </cell>
        </row>
        <row r="787">
          <cell r="C787">
            <v>0</v>
          </cell>
          <cell r="D787">
            <v>25</v>
          </cell>
        </row>
        <row r="789">
          <cell r="C789">
            <v>2.2949999999999999</v>
          </cell>
        </row>
        <row r="792">
          <cell r="C792">
            <v>19.079999999999998</v>
          </cell>
          <cell r="D792">
            <v>25</v>
          </cell>
        </row>
        <row r="794">
          <cell r="C794">
            <v>7.9924999999999997</v>
          </cell>
        </row>
        <row r="797">
          <cell r="C797">
            <v>1</v>
          </cell>
          <cell r="D797">
            <v>16</v>
          </cell>
        </row>
        <row r="800">
          <cell r="C800">
            <v>0</v>
          </cell>
          <cell r="D800">
            <v>4</v>
          </cell>
        </row>
        <row r="803">
          <cell r="C803">
            <v>50</v>
          </cell>
          <cell r="D803">
            <v>22</v>
          </cell>
        </row>
        <row r="806">
          <cell r="C806">
            <v>109.84</v>
          </cell>
          <cell r="D806">
            <v>15</v>
          </cell>
        </row>
        <row r="808">
          <cell r="C808">
            <v>92.5</v>
          </cell>
        </row>
        <row r="809">
          <cell r="C809">
            <v>40</v>
          </cell>
        </row>
        <row r="810">
          <cell r="C810">
            <v>21</v>
          </cell>
        </row>
        <row r="811">
          <cell r="C811">
            <v>132.5</v>
          </cell>
        </row>
        <row r="815">
          <cell r="C815">
            <v>0</v>
          </cell>
          <cell r="D815">
            <v>17</v>
          </cell>
        </row>
        <row r="817">
          <cell r="C817">
            <v>19.5</v>
          </cell>
        </row>
        <row r="821">
          <cell r="C821">
            <v>0</v>
          </cell>
          <cell r="D821">
            <v>14</v>
          </cell>
        </row>
        <row r="824">
          <cell r="C824">
            <v>0</v>
          </cell>
          <cell r="D824">
            <v>12</v>
          </cell>
        </row>
        <row r="826">
          <cell r="C826">
            <v>10.199999999999999</v>
          </cell>
        </row>
        <row r="829">
          <cell r="C829">
            <v>0</v>
          </cell>
          <cell r="D829">
            <v>12</v>
          </cell>
        </row>
        <row r="831">
          <cell r="C831">
            <v>14</v>
          </cell>
        </row>
        <row r="837">
          <cell r="C837">
            <v>0</v>
          </cell>
          <cell r="D837">
            <v>2.5</v>
          </cell>
        </row>
        <row r="839">
          <cell r="C839">
            <v>64.5</v>
          </cell>
        </row>
        <row r="840">
          <cell r="C840">
            <v>3.5</v>
          </cell>
        </row>
        <row r="841">
          <cell r="C841">
            <v>53.5</v>
          </cell>
        </row>
        <row r="842">
          <cell r="C842">
            <v>121.5</v>
          </cell>
        </row>
        <row r="845">
          <cell r="C845">
            <v>0</v>
          </cell>
          <cell r="D845">
            <v>2.5</v>
          </cell>
        </row>
        <row r="847">
          <cell r="C847">
            <v>1.5</v>
          </cell>
        </row>
        <row r="848">
          <cell r="C848">
            <v>35.35</v>
          </cell>
        </row>
        <row r="849">
          <cell r="C849">
            <v>6.5</v>
          </cell>
        </row>
        <row r="850">
          <cell r="C850">
            <v>43.35</v>
          </cell>
        </row>
        <row r="853">
          <cell r="C853">
            <v>0</v>
          </cell>
          <cell r="D853">
            <v>2.5</v>
          </cell>
        </row>
        <row r="855">
          <cell r="C855">
            <v>5.8</v>
          </cell>
        </row>
        <row r="856">
          <cell r="C856">
            <v>8.64</v>
          </cell>
        </row>
        <row r="857">
          <cell r="C857">
            <v>10.56</v>
          </cell>
        </row>
        <row r="858">
          <cell r="C858">
            <v>5.98</v>
          </cell>
        </row>
        <row r="859">
          <cell r="C859">
            <v>46.59</v>
          </cell>
        </row>
        <row r="860">
          <cell r="C860">
            <v>12</v>
          </cell>
        </row>
        <row r="861">
          <cell r="C861">
            <v>14.92</v>
          </cell>
        </row>
        <row r="862">
          <cell r="C862">
            <v>7</v>
          </cell>
        </row>
        <row r="863">
          <cell r="C863">
            <v>111.49</v>
          </cell>
        </row>
        <row r="866">
          <cell r="C866">
            <v>0</v>
          </cell>
          <cell r="D866">
            <v>2.5</v>
          </cell>
        </row>
        <row r="868">
          <cell r="C868">
            <v>29.44</v>
          </cell>
        </row>
        <row r="871">
          <cell r="C871">
            <v>0</v>
          </cell>
          <cell r="D871">
            <v>2.5</v>
          </cell>
        </row>
        <row r="873">
          <cell r="C873">
            <v>56.3</v>
          </cell>
        </row>
        <row r="874">
          <cell r="C874">
            <v>12</v>
          </cell>
        </row>
        <row r="875">
          <cell r="C875">
            <v>68.3</v>
          </cell>
        </row>
        <row r="878">
          <cell r="C878">
            <v>0</v>
          </cell>
          <cell r="D878">
            <v>5</v>
          </cell>
        </row>
        <row r="881">
          <cell r="C881">
            <v>0</v>
          </cell>
          <cell r="D881">
            <v>14</v>
          </cell>
        </row>
        <row r="882">
          <cell r="C882">
            <v>20</v>
          </cell>
          <cell r="D882">
            <v>12</v>
          </cell>
        </row>
        <row r="885">
          <cell r="C885">
            <v>0</v>
          </cell>
          <cell r="D885">
            <v>14500</v>
          </cell>
        </row>
        <row r="887">
          <cell r="C887" t="str">
            <v>zajeto v enotnih cenah</v>
          </cell>
        </row>
        <row r="908">
          <cell r="C908">
            <v>119.7</v>
          </cell>
          <cell r="D908">
            <v>40</v>
          </cell>
        </row>
        <row r="910">
          <cell r="C910">
            <v>25.65</v>
          </cell>
        </row>
        <row r="911">
          <cell r="C911">
            <v>80.3</v>
          </cell>
        </row>
        <row r="912">
          <cell r="C912">
            <v>105.95</v>
          </cell>
        </row>
        <row r="915">
          <cell r="C915">
            <v>41.37</v>
          </cell>
          <cell r="D915">
            <v>40</v>
          </cell>
        </row>
        <row r="917">
          <cell r="C917">
            <v>19.2</v>
          </cell>
        </row>
        <row r="918">
          <cell r="C918">
            <v>17.322500000000002</v>
          </cell>
        </row>
        <row r="919">
          <cell r="C919">
            <v>36.522500000000001</v>
          </cell>
        </row>
        <row r="923">
          <cell r="D923" t="str">
            <v>v ceni ni materiala - venca</v>
          </cell>
        </row>
        <row r="924">
          <cell r="C924">
            <v>28.7</v>
          </cell>
          <cell r="D924">
            <v>36</v>
          </cell>
        </row>
        <row r="927">
          <cell r="D927" t="str">
            <v>v ceni ni materiala - venca</v>
          </cell>
        </row>
        <row r="928">
          <cell r="C928">
            <v>40.89</v>
          </cell>
          <cell r="D928">
            <v>36</v>
          </cell>
        </row>
        <row r="930">
          <cell r="D930" t="str">
            <v>v ceni ni materiala - venca</v>
          </cell>
        </row>
        <row r="931">
          <cell r="C931">
            <v>3</v>
          </cell>
          <cell r="D931">
            <v>120</v>
          </cell>
        </row>
        <row r="934">
          <cell r="C934">
            <v>8.82</v>
          </cell>
          <cell r="D934">
            <v>9</v>
          </cell>
        </row>
        <row r="936">
          <cell r="C936">
            <v>6.7360000000000007</v>
          </cell>
          <cell r="D936">
            <v>44.906666666666673</v>
          </cell>
        </row>
        <row r="937">
          <cell r="C937">
            <v>2.9039999999999999</v>
          </cell>
          <cell r="D937">
            <v>24.2</v>
          </cell>
        </row>
        <row r="938">
          <cell r="C938">
            <v>9.64</v>
          </cell>
          <cell r="D938">
            <v>69.106666666666669</v>
          </cell>
        </row>
        <row r="941">
          <cell r="C941">
            <v>0</v>
          </cell>
          <cell r="D941">
            <v>10</v>
          </cell>
        </row>
        <row r="943">
          <cell r="C943">
            <v>1.25</v>
          </cell>
          <cell r="D943">
            <v>6.25</v>
          </cell>
        </row>
        <row r="944">
          <cell r="C944">
            <v>0.68399999999999994</v>
          </cell>
          <cell r="D944">
            <v>5.6999999999999993</v>
          </cell>
        </row>
        <row r="945">
          <cell r="C945">
            <v>1.9339999999999999</v>
          </cell>
          <cell r="D945">
            <v>11.95</v>
          </cell>
        </row>
        <row r="948">
          <cell r="C948">
            <v>6</v>
          </cell>
          <cell r="D948">
            <v>80</v>
          </cell>
        </row>
        <row r="950">
          <cell r="D950" t="str">
            <v>samo montaža konzol</v>
          </cell>
        </row>
        <row r="951">
          <cell r="C951">
            <v>2</v>
          </cell>
          <cell r="D951">
            <v>70</v>
          </cell>
        </row>
        <row r="956">
          <cell r="C956">
            <v>95.26</v>
          </cell>
          <cell r="D956">
            <v>14</v>
          </cell>
        </row>
        <row r="959">
          <cell r="C959">
            <v>47.48</v>
          </cell>
          <cell r="D959">
            <v>26</v>
          </cell>
        </row>
        <row r="961">
          <cell r="C961">
            <v>29.55</v>
          </cell>
        </row>
        <row r="966">
          <cell r="C966">
            <v>43.37</v>
          </cell>
          <cell r="D966">
            <v>5</v>
          </cell>
        </row>
        <row r="973">
          <cell r="C973">
            <v>0</v>
          </cell>
          <cell r="D973">
            <v>35</v>
          </cell>
        </row>
        <row r="976">
          <cell r="C976">
            <v>0</v>
          </cell>
        </row>
        <row r="1003">
          <cell r="C1003">
            <v>138.4</v>
          </cell>
          <cell r="D1003">
            <v>4</v>
          </cell>
        </row>
        <row r="1005">
          <cell r="C1005">
            <v>135</v>
          </cell>
        </row>
        <row r="1008">
          <cell r="C1008">
            <v>144</v>
          </cell>
          <cell r="D1008">
            <v>3</v>
          </cell>
        </row>
        <row r="1012">
          <cell r="C1012">
            <v>22.69</v>
          </cell>
          <cell r="D1012">
            <v>14</v>
          </cell>
        </row>
        <row r="1014">
          <cell r="C1014">
            <v>9</v>
          </cell>
        </row>
        <row r="1015">
          <cell r="C1015">
            <v>3.5</v>
          </cell>
        </row>
        <row r="1016">
          <cell r="C1016">
            <v>9.6</v>
          </cell>
        </row>
        <row r="1017">
          <cell r="C1017">
            <v>5</v>
          </cell>
        </row>
        <row r="1018">
          <cell r="C1018">
            <v>1.5</v>
          </cell>
        </row>
        <row r="1019">
          <cell r="C1019">
            <v>28.6</v>
          </cell>
        </row>
        <row r="1026">
          <cell r="C1026">
            <v>0.15</v>
          </cell>
          <cell r="D1026">
            <v>500</v>
          </cell>
        </row>
        <row r="1028">
          <cell r="C1028">
            <v>0.47249999999999998</v>
          </cell>
        </row>
        <row r="1031">
          <cell r="C1031">
            <v>0</v>
          </cell>
          <cell r="D1031">
            <v>10</v>
          </cell>
        </row>
        <row r="1037">
          <cell r="C1037">
            <v>0</v>
          </cell>
          <cell r="D1037">
            <v>500</v>
          </cell>
        </row>
        <row r="1045">
          <cell r="C1045">
            <v>94.8</v>
          </cell>
          <cell r="D1045">
            <v>31</v>
          </cell>
        </row>
        <row r="1048">
          <cell r="C1048">
            <v>22.77</v>
          </cell>
          <cell r="D1048">
            <v>2</v>
          </cell>
        </row>
        <row r="1051">
          <cell r="C1051">
            <v>18.149999999999999</v>
          </cell>
          <cell r="D1051">
            <v>7</v>
          </cell>
        </row>
        <row r="1059">
          <cell r="C1059">
            <v>30.19</v>
          </cell>
          <cell r="D1059">
            <v>32</v>
          </cell>
        </row>
        <row r="1061">
          <cell r="C1061">
            <v>27.5</v>
          </cell>
        </row>
        <row r="1064">
          <cell r="C1064">
            <v>0</v>
          </cell>
          <cell r="D1064">
            <v>42</v>
          </cell>
        </row>
        <row r="1066">
          <cell r="C1066">
            <v>40.424999999999997</v>
          </cell>
        </row>
        <row r="1069">
          <cell r="C1069">
            <v>45.43</v>
          </cell>
          <cell r="D1069">
            <v>4.5</v>
          </cell>
        </row>
        <row r="1072">
          <cell r="C1072">
            <v>40.17</v>
          </cell>
          <cell r="D1072">
            <v>15</v>
          </cell>
        </row>
        <row r="1075">
          <cell r="C1075">
            <v>33.4</v>
          </cell>
          <cell r="D1075">
            <v>7</v>
          </cell>
        </row>
        <row r="1078">
          <cell r="C1078">
            <v>0</v>
          </cell>
          <cell r="D1078">
            <v>10</v>
          </cell>
        </row>
        <row r="1089">
          <cell r="C1089" t="str">
            <v>količina</v>
          </cell>
          <cell r="D1089" t="str">
            <v>Eu/enoto</v>
          </cell>
        </row>
        <row r="1091">
          <cell r="C1091">
            <v>182.17</v>
          </cell>
          <cell r="D1091">
            <v>32</v>
          </cell>
        </row>
        <row r="1094">
          <cell r="D1094">
            <v>2.5</v>
          </cell>
        </row>
        <row r="1097">
          <cell r="C1097">
            <v>18.149999999999999</v>
          </cell>
          <cell r="D1097">
            <v>40</v>
          </cell>
        </row>
        <row r="1100">
          <cell r="C1100">
            <v>0</v>
          </cell>
        </row>
        <row r="1103">
          <cell r="C1103">
            <v>20.399999999999999</v>
          </cell>
          <cell r="D1103">
            <v>6</v>
          </cell>
        </row>
        <row r="1107">
          <cell r="C1107">
            <v>32</v>
          </cell>
          <cell r="D1107">
            <v>60</v>
          </cell>
        </row>
        <row r="1110">
          <cell r="C1110">
            <v>1</v>
          </cell>
          <cell r="D1110">
            <v>225</v>
          </cell>
        </row>
        <row r="1113">
          <cell r="D1113">
            <v>10</v>
          </cell>
        </row>
        <row r="1135">
          <cell r="C1135" t="str">
            <v>m. ni zajeto v ceni - dogovor - vrtnar</v>
          </cell>
        </row>
        <row r="1136">
          <cell r="C1136" t="str">
            <v>n. ni zajeto v ceni - dogovor - vrtnar</v>
          </cell>
        </row>
        <row r="1139">
          <cell r="C1139">
            <v>19.510000000000002</v>
          </cell>
          <cell r="D1139">
            <v>110</v>
          </cell>
        </row>
        <row r="1141">
          <cell r="C1141">
            <v>17.600000000000001</v>
          </cell>
        </row>
        <row r="1156">
          <cell r="C1156">
            <v>0</v>
          </cell>
          <cell r="D1156">
            <v>90</v>
          </cell>
        </row>
        <row r="1163">
          <cell r="C1163">
            <v>7.2</v>
          </cell>
          <cell r="D1163">
            <v>44</v>
          </cell>
        </row>
        <row r="1165">
          <cell r="C1165">
            <v>6.75</v>
          </cell>
        </row>
        <row r="1168">
          <cell r="C1168">
            <v>0</v>
          </cell>
          <cell r="D1168">
            <v>150</v>
          </cell>
        </row>
        <row r="1181">
          <cell r="C1181">
            <v>0</v>
          </cell>
          <cell r="D1181">
            <v>49</v>
          </cell>
        </row>
        <row r="1182">
          <cell r="C1182">
            <v>29</v>
          </cell>
        </row>
        <row r="1185">
          <cell r="C1185">
            <v>0</v>
          </cell>
          <cell r="D1185">
            <v>27</v>
          </cell>
        </row>
        <row r="1188">
          <cell r="C1188">
            <v>0</v>
          </cell>
          <cell r="D1188">
            <v>42</v>
          </cell>
        </row>
        <row r="1191">
          <cell r="C1191">
            <v>0</v>
          </cell>
          <cell r="D1191">
            <v>35</v>
          </cell>
        </row>
        <row r="1194">
          <cell r="C1194">
            <v>33.4</v>
          </cell>
          <cell r="D1194">
            <v>46</v>
          </cell>
        </row>
        <row r="1197">
          <cell r="C1197">
            <v>0</v>
          </cell>
          <cell r="D1197">
            <v>215</v>
          </cell>
        </row>
        <row r="1201">
          <cell r="C1201">
            <v>1</v>
          </cell>
          <cell r="D1201">
            <v>290</v>
          </cell>
        </row>
        <row r="1204">
          <cell r="C1204">
            <v>0</v>
          </cell>
          <cell r="D1204">
            <v>33</v>
          </cell>
        </row>
        <row r="1207">
          <cell r="C1207">
            <v>0</v>
          </cell>
          <cell r="D1207">
            <v>165</v>
          </cell>
        </row>
        <row r="1210">
          <cell r="C1210">
            <v>0</v>
          </cell>
          <cell r="D1210">
            <v>42</v>
          </cell>
        </row>
        <row r="1213">
          <cell r="C1213">
            <v>15.78</v>
          </cell>
          <cell r="D1213">
            <v>33</v>
          </cell>
        </row>
        <row r="1216">
          <cell r="C1216">
            <v>9.8800000000000008</v>
          </cell>
          <cell r="D1216">
            <v>60</v>
          </cell>
        </row>
        <row r="1225">
          <cell r="C1225" t="str">
            <v>ključavničarska obdelava</v>
          </cell>
        </row>
        <row r="1226">
          <cell r="C1226">
            <v>0</v>
          </cell>
          <cell r="D1226">
            <v>9</v>
          </cell>
        </row>
        <row r="1228">
          <cell r="C1228">
            <v>337.76600000000008</v>
          </cell>
        </row>
        <row r="1243">
          <cell r="C1243">
            <v>0</v>
          </cell>
          <cell r="D1243">
            <v>38</v>
          </cell>
        </row>
        <row r="1248">
          <cell r="D1248" t="str">
            <v xml:space="preserve">         </v>
          </cell>
        </row>
        <row r="1257">
          <cell r="C1257">
            <v>0</v>
          </cell>
          <cell r="D1257">
            <v>29</v>
          </cell>
        </row>
        <row r="1264">
          <cell r="C1264">
            <v>30.82</v>
          </cell>
          <cell r="D1264">
            <v>38</v>
          </cell>
        </row>
        <row r="1271">
          <cell r="C1271">
            <v>0</v>
          </cell>
          <cell r="D1271">
            <v>39</v>
          </cell>
        </row>
        <row r="1273">
          <cell r="C1273">
            <v>18</v>
          </cell>
        </row>
        <row r="1282">
          <cell r="C1282">
            <v>0</v>
          </cell>
          <cell r="D1282">
            <v>58</v>
          </cell>
        </row>
        <row r="1284">
          <cell r="C1284">
            <v>17</v>
          </cell>
        </row>
        <row r="1292">
          <cell r="C1292">
            <v>0</v>
          </cell>
          <cell r="D1292">
            <v>56</v>
          </cell>
        </row>
        <row r="1302">
          <cell r="C1302">
            <v>0</v>
          </cell>
          <cell r="D1302">
            <v>96</v>
          </cell>
        </row>
        <row r="1305">
          <cell r="C1305">
            <v>0</v>
          </cell>
          <cell r="D1305">
            <v>30</v>
          </cell>
        </row>
        <row r="1321">
          <cell r="C1321">
            <v>20</v>
          </cell>
        </row>
        <row r="1323">
          <cell r="C1323">
            <v>20.28</v>
          </cell>
        </row>
        <row r="1327">
          <cell r="C1327">
            <v>7</v>
          </cell>
        </row>
        <row r="1330">
          <cell r="C1330">
            <v>4</v>
          </cell>
        </row>
        <row r="1333">
          <cell r="C1333">
            <v>1</v>
          </cell>
        </row>
        <row r="1340">
          <cell r="C1340">
            <v>8.1199999999999992</v>
          </cell>
          <cell r="D1340">
            <v>44</v>
          </cell>
        </row>
        <row r="1341">
          <cell r="C1341">
            <v>1</v>
          </cell>
          <cell r="D1341">
            <v>672.03</v>
          </cell>
        </row>
        <row r="1343">
          <cell r="C1343">
            <v>16.38</v>
          </cell>
          <cell r="D1343">
            <v>25</v>
          </cell>
        </row>
        <row r="1344">
          <cell r="C1344">
            <v>1</v>
          </cell>
          <cell r="D1344">
            <v>601.30999999999995</v>
          </cell>
        </row>
        <row r="1345">
          <cell r="D1345" t="str">
            <v>cena brez ploščic</v>
          </cell>
        </row>
        <row r="1346">
          <cell r="C1346">
            <v>0</v>
          </cell>
          <cell r="D1346">
            <v>25</v>
          </cell>
        </row>
        <row r="1353">
          <cell r="C1353">
            <v>0</v>
          </cell>
          <cell r="D1353">
            <v>25</v>
          </cell>
        </row>
        <row r="1355">
          <cell r="C1355">
            <v>25.5</v>
          </cell>
        </row>
        <row r="1358">
          <cell r="C1358">
            <v>0</v>
          </cell>
          <cell r="D1358">
            <v>22</v>
          </cell>
        </row>
        <row r="1360">
          <cell r="D1360" t="str">
            <v>cena brez ploščic</v>
          </cell>
        </row>
        <row r="1361">
          <cell r="C1361">
            <v>0</v>
          </cell>
          <cell r="D1361">
            <v>5</v>
          </cell>
        </row>
        <row r="1375">
          <cell r="C1375">
            <v>0</v>
          </cell>
          <cell r="D1375">
            <v>82</v>
          </cell>
        </row>
        <row r="1377">
          <cell r="C1377">
            <v>63.8</v>
          </cell>
        </row>
        <row r="1379">
          <cell r="D1379" t="str">
            <v>cena brez parketa</v>
          </cell>
        </row>
        <row r="1380">
          <cell r="C1380">
            <v>0</v>
          </cell>
          <cell r="D1380">
            <v>55</v>
          </cell>
        </row>
        <row r="1384">
          <cell r="C1384">
            <v>0</v>
          </cell>
          <cell r="D1384">
            <v>82</v>
          </cell>
        </row>
        <row r="1385">
          <cell r="C1385">
            <v>53.15</v>
          </cell>
        </row>
        <row r="1398">
          <cell r="C1398">
            <v>10.96</v>
          </cell>
          <cell r="D1398">
            <v>120</v>
          </cell>
        </row>
        <row r="1403">
          <cell r="D1403">
            <v>70</v>
          </cell>
        </row>
        <row r="1405">
          <cell r="C1405">
            <v>21.15</v>
          </cell>
        </row>
        <row r="1408">
          <cell r="C1408">
            <v>0</v>
          </cell>
          <cell r="D1408">
            <v>160</v>
          </cell>
        </row>
        <row r="1410">
          <cell r="C1410">
            <v>21.15</v>
          </cell>
        </row>
        <row r="1421">
          <cell r="C1421">
            <v>0</v>
          </cell>
          <cell r="D1421">
            <v>14</v>
          </cell>
        </row>
        <row r="1423">
          <cell r="C1423">
            <v>107.64</v>
          </cell>
        </row>
        <row r="1424">
          <cell r="C1424">
            <v>91.82</v>
          </cell>
        </row>
        <row r="1425">
          <cell r="C1425">
            <v>199.46</v>
          </cell>
        </row>
        <row r="1428">
          <cell r="C1428">
            <v>0</v>
          </cell>
          <cell r="D1428">
            <v>10</v>
          </cell>
        </row>
        <row r="1430">
          <cell r="C1430">
            <v>56.5</v>
          </cell>
        </row>
        <row r="1433">
          <cell r="C1433">
            <v>0</v>
          </cell>
          <cell r="D1433">
            <v>9</v>
          </cell>
        </row>
        <row r="1436">
          <cell r="C1436">
            <v>93.13</v>
          </cell>
          <cell r="D1436">
            <v>9</v>
          </cell>
        </row>
        <row r="1438">
          <cell r="C1438">
            <v>32.077500000000001</v>
          </cell>
        </row>
        <row r="1439">
          <cell r="C1439">
            <v>19.5</v>
          </cell>
        </row>
        <row r="1440">
          <cell r="C1440">
            <v>51.577500000000001</v>
          </cell>
        </row>
        <row r="1444">
          <cell r="C1444">
            <v>0</v>
          </cell>
          <cell r="D1444">
            <v>9</v>
          </cell>
        </row>
        <row r="1454">
          <cell r="C1454">
            <v>0</v>
          </cell>
          <cell r="D1454">
            <v>25</v>
          </cell>
        </row>
        <row r="1458">
          <cell r="C1458">
            <v>0</v>
          </cell>
          <cell r="D1458">
            <v>10</v>
          </cell>
        </row>
        <row r="1472">
          <cell r="C1472">
            <v>17.920000000000002</v>
          </cell>
          <cell r="D1472">
            <v>150</v>
          </cell>
        </row>
        <row r="1474">
          <cell r="C1474">
            <v>17</v>
          </cell>
        </row>
        <row r="1477">
          <cell r="C1477">
            <v>0</v>
          </cell>
          <cell r="D1477">
            <v>15</v>
          </cell>
        </row>
        <row r="1490">
          <cell r="C1490">
            <v>32</v>
          </cell>
        </row>
        <row r="1491">
          <cell r="C1491">
            <v>32.5</v>
          </cell>
        </row>
        <row r="1494">
          <cell r="C1494">
            <v>39.75</v>
          </cell>
          <cell r="D1494">
            <v>12</v>
          </cell>
        </row>
        <row r="1495">
          <cell r="C1495">
            <v>21.12</v>
          </cell>
        </row>
        <row r="1498">
          <cell r="C1498">
            <v>34.78</v>
          </cell>
          <cell r="D1498">
            <v>7</v>
          </cell>
        </row>
        <row r="1499">
          <cell r="C1499">
            <v>12.8</v>
          </cell>
        </row>
        <row r="1504">
          <cell r="C1504">
            <v>14.3</v>
          </cell>
          <cell r="D1504">
            <v>12</v>
          </cell>
        </row>
        <row r="1507">
          <cell r="C1507">
            <v>15.3</v>
          </cell>
          <cell r="D1507">
            <v>14</v>
          </cell>
        </row>
        <row r="1510">
          <cell r="C1510">
            <v>40.700000000000003</v>
          </cell>
          <cell r="D1510">
            <v>16</v>
          </cell>
        </row>
        <row r="1513">
          <cell r="C1513">
            <v>33.5</v>
          </cell>
          <cell r="D1513">
            <v>24</v>
          </cell>
        </row>
        <row r="1516">
          <cell r="C1516">
            <v>0</v>
          </cell>
          <cell r="D1516">
            <v>90</v>
          </cell>
        </row>
        <row r="1519">
          <cell r="C1519">
            <v>0</v>
          </cell>
          <cell r="D1519">
            <v>240</v>
          </cell>
        </row>
        <row r="1522">
          <cell r="C1522">
            <v>1</v>
          </cell>
          <cell r="D1522">
            <v>25</v>
          </cell>
        </row>
        <row r="1525">
          <cell r="C1525">
            <v>0</v>
          </cell>
        </row>
        <row r="1528">
          <cell r="C1528">
            <v>7.24</v>
          </cell>
          <cell r="D1528">
            <v>40</v>
          </cell>
        </row>
        <row r="1530">
          <cell r="C1530">
            <v>4.08</v>
          </cell>
        </row>
        <row r="1533">
          <cell r="C1533">
            <v>34.94</v>
          </cell>
          <cell r="D1533">
            <v>16</v>
          </cell>
        </row>
        <row r="1536">
          <cell r="C1536">
            <v>0</v>
          </cell>
          <cell r="D1536">
            <v>8</v>
          </cell>
        </row>
        <row r="1539">
          <cell r="C1539">
            <v>4.8099999999999996</v>
          </cell>
          <cell r="D1539">
            <v>15</v>
          </cell>
        </row>
        <row r="1550">
          <cell r="C1550">
            <v>3</v>
          </cell>
        </row>
        <row r="1553">
          <cell r="C1553">
            <v>1</v>
          </cell>
        </row>
        <row r="1556">
          <cell r="C1556">
            <v>14</v>
          </cell>
          <cell r="D1556">
            <v>50</v>
          </cell>
        </row>
        <row r="1559">
          <cell r="C1559">
            <v>0</v>
          </cell>
          <cell r="D1559">
            <v>150</v>
          </cell>
        </row>
        <row r="1562">
          <cell r="C1562">
            <v>0</v>
          </cell>
          <cell r="D1562">
            <v>2</v>
          </cell>
        </row>
        <row r="1565">
          <cell r="C1565">
            <v>0</v>
          </cell>
          <cell r="D1565">
            <v>20</v>
          </cell>
        </row>
        <row r="1568">
          <cell r="C1568">
            <v>1</v>
          </cell>
          <cell r="D1568" t="str">
            <v>geodet po računu</v>
          </cell>
        </row>
        <row r="1571">
          <cell r="C1571">
            <v>1</v>
          </cell>
          <cell r="D1571" t="str">
            <v>elektro po računu</v>
          </cell>
        </row>
        <row r="1574">
          <cell r="C1574">
            <v>0.3</v>
          </cell>
          <cell r="D1574" t="str">
            <v>geodet po računu</v>
          </cell>
        </row>
        <row r="1577">
          <cell r="C1577">
            <v>0</v>
          </cell>
          <cell r="D1577">
            <v>0</v>
          </cell>
        </row>
        <row r="1587">
          <cell r="C1587">
            <v>1</v>
          </cell>
          <cell r="D1587" t="str">
            <v>upravljelec ceste po računu</v>
          </cell>
        </row>
        <row r="1590">
          <cell r="C1590">
            <v>1</v>
          </cell>
          <cell r="D1590">
            <v>150</v>
          </cell>
        </row>
        <row r="1593">
          <cell r="C1593">
            <v>1</v>
          </cell>
          <cell r="D1593">
            <v>50</v>
          </cell>
        </row>
        <row r="1596">
          <cell r="C1596">
            <v>30</v>
          </cell>
          <cell r="D1596">
            <v>14</v>
          </cell>
        </row>
        <row r="1599">
          <cell r="C1599">
            <v>51</v>
          </cell>
          <cell r="D1599">
            <v>8</v>
          </cell>
        </row>
        <row r="1602">
          <cell r="C1602">
            <v>51</v>
          </cell>
          <cell r="D1602">
            <v>2</v>
          </cell>
        </row>
        <row r="1605">
          <cell r="C1605">
            <v>30</v>
          </cell>
          <cell r="D1605">
            <v>12</v>
          </cell>
        </row>
        <row r="1608">
          <cell r="C1608">
            <v>1</v>
          </cell>
          <cell r="D1608">
            <v>50</v>
          </cell>
        </row>
        <row r="1611">
          <cell r="C1611">
            <v>0</v>
          </cell>
          <cell r="D1611">
            <v>200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7"/>
  <sheetViews>
    <sheetView tabSelected="1" view="pageBreakPreview" zoomScale="90" zoomScaleNormal="100" zoomScaleSheetLayoutView="90" workbookViewId="0"/>
  </sheetViews>
  <sheetFormatPr defaultRowHeight="12.75" x14ac:dyDescent="0.2"/>
  <cols>
    <col min="1" max="1" width="4.5" style="16" customWidth="1"/>
    <col min="2" max="2" width="30.8984375" style="16" customWidth="1"/>
    <col min="3" max="3" width="32.5" style="16" customWidth="1"/>
    <col min="4" max="4" width="16.3984375" style="19" customWidth="1"/>
    <col min="5" max="16384" width="8.796875" style="19"/>
  </cols>
  <sheetData>
    <row r="1" spans="1:3" s="15" customFormat="1" ht="15" x14ac:dyDescent="0.2">
      <c r="A1" s="14" t="s">
        <v>28</v>
      </c>
      <c r="B1" s="14"/>
      <c r="C1" s="14"/>
    </row>
    <row r="3" spans="1:3" ht="25.5" x14ac:dyDescent="0.2">
      <c r="B3" s="52" t="s">
        <v>158</v>
      </c>
      <c r="C3" s="36" t="s">
        <v>208</v>
      </c>
    </row>
    <row r="4" spans="1:3" ht="24.95" customHeight="1" x14ac:dyDescent="0.2">
      <c r="B4" s="24" t="s">
        <v>159</v>
      </c>
      <c r="C4" s="212" t="s">
        <v>485</v>
      </c>
    </row>
    <row r="6" spans="1:3" x14ac:dyDescent="0.2">
      <c r="B6" s="17"/>
      <c r="C6" s="18"/>
    </row>
    <row r="7" spans="1:3" s="23" customFormat="1" ht="14.25" x14ac:dyDescent="0.2">
      <c r="A7" s="20" t="s">
        <v>16</v>
      </c>
      <c r="B7" s="21"/>
      <c r="C7" s="22"/>
    </row>
    <row r="8" spans="1:3" x14ac:dyDescent="0.2">
      <c r="B8" s="17"/>
      <c r="C8" s="18"/>
    </row>
    <row r="9" spans="1:3" ht="24.95" customHeight="1" x14ac:dyDescent="0.2">
      <c r="B9" s="24" t="s">
        <v>17</v>
      </c>
      <c r="C9" s="200"/>
    </row>
    <row r="10" spans="1:3" ht="24.95" customHeight="1" x14ac:dyDescent="0.2">
      <c r="B10" s="24" t="s">
        <v>18</v>
      </c>
      <c r="C10" s="200"/>
    </row>
    <row r="11" spans="1:3" x14ac:dyDescent="0.2">
      <c r="B11" s="17"/>
      <c r="C11" s="18"/>
    </row>
    <row r="12" spans="1:3" x14ac:dyDescent="0.2">
      <c r="B12" s="17"/>
      <c r="C12" s="18"/>
    </row>
    <row r="13" spans="1:3" s="23" customFormat="1" ht="14.25" x14ac:dyDescent="0.2">
      <c r="A13" s="20" t="s">
        <v>19</v>
      </c>
      <c r="B13" s="21"/>
      <c r="C13" s="22"/>
    </row>
    <row r="14" spans="1:3" x14ac:dyDescent="0.2">
      <c r="B14" s="17"/>
      <c r="C14" s="18"/>
    </row>
    <row r="15" spans="1:3" ht="18" customHeight="1" x14ac:dyDescent="0.2">
      <c r="B15" s="24" t="s">
        <v>20</v>
      </c>
      <c r="C15" s="200"/>
    </row>
    <row r="16" spans="1:3" ht="18" customHeight="1" x14ac:dyDescent="0.2">
      <c r="B16" s="24" t="s">
        <v>21</v>
      </c>
      <c r="C16" s="200"/>
    </row>
    <row r="17" spans="1:3" ht="18" customHeight="1" x14ac:dyDescent="0.2">
      <c r="B17" s="24" t="s">
        <v>22</v>
      </c>
      <c r="C17" s="200"/>
    </row>
    <row r="18" spans="1:3" ht="18" customHeight="1" x14ac:dyDescent="0.2">
      <c r="B18" s="43" t="s">
        <v>6</v>
      </c>
      <c r="C18" s="25">
        <f>D79</f>
        <v>0</v>
      </c>
    </row>
    <row r="21" spans="1:3" s="27" customFormat="1" ht="14.25" x14ac:dyDescent="0.2">
      <c r="A21" s="26" t="s">
        <v>15</v>
      </c>
      <c r="B21" s="26"/>
      <c r="C21" s="26"/>
    </row>
    <row r="22" spans="1:3" s="29" customFormat="1" x14ac:dyDescent="0.2">
      <c r="A22" s="28"/>
      <c r="B22" s="28"/>
      <c r="C22" s="28"/>
    </row>
    <row r="23" spans="1:3" s="29" customFormat="1" x14ac:dyDescent="0.2">
      <c r="A23" s="28"/>
      <c r="B23" s="30" t="s">
        <v>12</v>
      </c>
      <c r="C23" s="31" t="s">
        <v>13</v>
      </c>
    </row>
    <row r="24" spans="1:3" s="29" customFormat="1" x14ac:dyDescent="0.2">
      <c r="A24" s="28"/>
      <c r="B24" s="32"/>
      <c r="C24" s="33" t="s">
        <v>161</v>
      </c>
    </row>
    <row r="25" spans="1:3" s="29" customFormat="1" x14ac:dyDescent="0.2">
      <c r="A25" s="28"/>
      <c r="B25" s="34"/>
      <c r="C25" s="35"/>
    </row>
    <row r="26" spans="1:3" s="29" customFormat="1" ht="25.5" x14ac:dyDescent="0.2">
      <c r="A26" s="28"/>
      <c r="B26" s="52" t="s">
        <v>160</v>
      </c>
      <c r="C26" s="201" t="s">
        <v>419</v>
      </c>
    </row>
    <row r="27" spans="1:3" s="29" customFormat="1" x14ac:dyDescent="0.2">
      <c r="A27" s="28"/>
      <c r="B27" s="34" t="s">
        <v>14</v>
      </c>
      <c r="C27" s="70" t="s">
        <v>420</v>
      </c>
    </row>
    <row r="28" spans="1:3" s="29" customFormat="1" x14ac:dyDescent="0.2">
      <c r="A28" s="28"/>
      <c r="B28" s="34" t="s">
        <v>29</v>
      </c>
      <c r="C28" s="70" t="s">
        <v>421</v>
      </c>
    </row>
    <row r="29" spans="1:3" s="29" customFormat="1" x14ac:dyDescent="0.2">
      <c r="A29" s="28"/>
      <c r="B29" s="34" t="s">
        <v>30</v>
      </c>
      <c r="C29" s="70" t="s">
        <v>468</v>
      </c>
    </row>
    <row r="30" spans="1:3" s="29" customFormat="1" x14ac:dyDescent="0.2">
      <c r="A30" s="28"/>
      <c r="B30" s="34" t="s">
        <v>31</v>
      </c>
      <c r="C30" s="70" t="s">
        <v>470</v>
      </c>
    </row>
    <row r="31" spans="1:3" s="29" customFormat="1" x14ac:dyDescent="0.2">
      <c r="A31" s="28"/>
      <c r="B31" s="34" t="s">
        <v>32</v>
      </c>
      <c r="C31" s="211">
        <v>1996</v>
      </c>
    </row>
    <row r="32" spans="1:3" s="29" customFormat="1" x14ac:dyDescent="0.2">
      <c r="A32" s="28"/>
      <c r="B32" s="34" t="s">
        <v>33</v>
      </c>
      <c r="C32" s="70" t="s">
        <v>34</v>
      </c>
    </row>
    <row r="33" spans="1:4" s="29" customFormat="1" x14ac:dyDescent="0.2">
      <c r="A33" s="28"/>
      <c r="B33" s="34" t="s">
        <v>35</v>
      </c>
      <c r="C33" s="70" t="s">
        <v>36</v>
      </c>
    </row>
    <row r="34" spans="1:4" s="69" customFormat="1" x14ac:dyDescent="0.2">
      <c r="A34" s="68"/>
      <c r="B34" s="34" t="s">
        <v>162</v>
      </c>
      <c r="C34" s="211" t="s">
        <v>405</v>
      </c>
    </row>
    <row r="35" spans="1:4" s="69" customFormat="1" x14ac:dyDescent="0.2">
      <c r="A35" s="68"/>
      <c r="B35" s="123"/>
      <c r="C35" s="124"/>
    </row>
    <row r="36" spans="1:4" s="69" customFormat="1" x14ac:dyDescent="0.2">
      <c r="A36" s="68"/>
      <c r="B36" s="123"/>
      <c r="C36" s="124"/>
    </row>
    <row r="37" spans="1:4" s="27" customFormat="1" ht="14.25" x14ac:dyDescent="0.2">
      <c r="A37" s="202" t="s">
        <v>406</v>
      </c>
      <c r="B37" s="202"/>
      <c r="C37" s="26"/>
    </row>
    <row r="38" spans="1:4" s="29" customFormat="1" x14ac:dyDescent="0.2">
      <c r="A38" s="203"/>
      <c r="B38" s="203"/>
      <c r="C38" s="28"/>
    </row>
    <row r="39" spans="1:4" s="56" customFormat="1" x14ac:dyDescent="0.2">
      <c r="A39" s="204" t="s">
        <v>60</v>
      </c>
      <c r="B39" s="205" t="s">
        <v>407</v>
      </c>
      <c r="C39" s="55"/>
      <c r="D39" s="55" t="s">
        <v>61</v>
      </c>
    </row>
    <row r="40" spans="1:4" s="69" customFormat="1" x14ac:dyDescent="0.2">
      <c r="A40" s="68"/>
      <c r="B40" s="68"/>
      <c r="C40" s="68"/>
      <c r="D40" s="68"/>
    </row>
    <row r="41" spans="1:4" s="56" customFormat="1" x14ac:dyDescent="0.2">
      <c r="A41" s="53" t="s">
        <v>23</v>
      </c>
      <c r="B41" s="54" t="s">
        <v>38</v>
      </c>
      <c r="C41" s="57"/>
      <c r="D41" s="57"/>
    </row>
    <row r="42" spans="1:4" s="29" customFormat="1" x14ac:dyDescent="0.2">
      <c r="A42" s="58" t="s">
        <v>40</v>
      </c>
      <c r="B42" s="28" t="s">
        <v>62</v>
      </c>
      <c r="C42" s="59"/>
      <c r="D42" s="59">
        <f>'Pod gabri 25 5'!G38</f>
        <v>0</v>
      </c>
    </row>
    <row r="43" spans="1:4" s="29" customFormat="1" x14ac:dyDescent="0.2">
      <c r="A43" s="58" t="s">
        <v>41</v>
      </c>
      <c r="B43" s="28" t="s">
        <v>66</v>
      </c>
      <c r="C43" s="59"/>
      <c r="D43" s="59">
        <f>'Pod gabri 25 5'!G53</f>
        <v>0</v>
      </c>
    </row>
    <row r="44" spans="1:4" s="69" customFormat="1" x14ac:dyDescent="0.2">
      <c r="A44" s="58" t="s">
        <v>134</v>
      </c>
      <c r="B44" s="68" t="s">
        <v>166</v>
      </c>
      <c r="C44" s="59"/>
      <c r="D44" s="59">
        <f>'Pod gabri 25 5'!G60</f>
        <v>0</v>
      </c>
    </row>
    <row r="45" spans="1:4" s="69" customFormat="1" x14ac:dyDescent="0.2">
      <c r="A45" s="58" t="s">
        <v>1</v>
      </c>
      <c r="B45" s="68" t="s">
        <v>135</v>
      </c>
      <c r="C45" s="59"/>
      <c r="D45" s="60">
        <f>'Pod gabri 25 5'!G71</f>
        <v>0</v>
      </c>
    </row>
    <row r="46" spans="1:4" s="56" customFormat="1" x14ac:dyDescent="0.2">
      <c r="A46" s="53"/>
      <c r="B46" s="61" t="s">
        <v>39</v>
      </c>
      <c r="C46" s="62"/>
      <c r="D46" s="62">
        <f>SUM(D42:D45)</f>
        <v>0</v>
      </c>
    </row>
    <row r="47" spans="1:4" s="29" customFormat="1" x14ac:dyDescent="0.2">
      <c r="A47" s="58"/>
      <c r="B47" s="28"/>
      <c r="C47" s="59"/>
      <c r="D47" s="59"/>
    </row>
    <row r="48" spans="1:4" s="56" customFormat="1" x14ac:dyDescent="0.2">
      <c r="A48" s="53" t="s">
        <v>24</v>
      </c>
      <c r="B48" s="54" t="s">
        <v>42</v>
      </c>
      <c r="C48" s="57"/>
      <c r="D48" s="57"/>
    </row>
    <row r="49" spans="1:4" s="29" customFormat="1" x14ac:dyDescent="0.2">
      <c r="A49" s="58" t="s">
        <v>44</v>
      </c>
      <c r="B49" s="28" t="s">
        <v>68</v>
      </c>
      <c r="C49" s="59"/>
      <c r="D49" s="59">
        <f>'Pod gabri 25 5'!G90</f>
        <v>0</v>
      </c>
    </row>
    <row r="50" spans="1:4" s="29" customFormat="1" x14ac:dyDescent="0.2">
      <c r="A50" s="58" t="s">
        <v>45</v>
      </c>
      <c r="B50" s="28" t="s">
        <v>69</v>
      </c>
      <c r="C50" s="59"/>
      <c r="D50" s="59">
        <f>'Pod gabri 25 5'!G99</f>
        <v>0</v>
      </c>
    </row>
    <row r="51" spans="1:4" s="69" customFormat="1" x14ac:dyDescent="0.2">
      <c r="A51" s="58" t="s">
        <v>46</v>
      </c>
      <c r="B51" s="68" t="s">
        <v>293</v>
      </c>
      <c r="C51" s="59"/>
      <c r="D51" s="206" t="str">
        <f>'Pod gabri 25 5'!G106</f>
        <v>x</v>
      </c>
    </row>
    <row r="52" spans="1:4" s="29" customFormat="1" x14ac:dyDescent="0.2">
      <c r="A52" s="58" t="s">
        <v>47</v>
      </c>
      <c r="B52" s="28" t="s">
        <v>72</v>
      </c>
      <c r="C52" s="59"/>
      <c r="D52" s="59">
        <f>'Pod gabri 25 5'!G119</f>
        <v>0</v>
      </c>
    </row>
    <row r="53" spans="1:4" s="29" customFormat="1" x14ac:dyDescent="0.2">
      <c r="A53" s="58" t="s">
        <v>48</v>
      </c>
      <c r="B53" s="28" t="s">
        <v>73</v>
      </c>
      <c r="C53" s="59"/>
      <c r="D53" s="59">
        <f>'Pod gabri 25 5'!G142</f>
        <v>0</v>
      </c>
    </row>
    <row r="54" spans="1:4" s="29" customFormat="1" x14ac:dyDescent="0.2">
      <c r="A54" s="58" t="s">
        <v>126</v>
      </c>
      <c r="B54" s="28" t="s">
        <v>127</v>
      </c>
      <c r="C54" s="59"/>
      <c r="D54" s="59">
        <f>'Pod gabri 25 5'!G152</f>
        <v>0</v>
      </c>
    </row>
    <row r="55" spans="1:4" s="56" customFormat="1" x14ac:dyDescent="0.2">
      <c r="A55" s="53"/>
      <c r="B55" s="61" t="s">
        <v>43</v>
      </c>
      <c r="C55" s="62"/>
      <c r="D55" s="62">
        <f>SUM(D49:D54)</f>
        <v>0</v>
      </c>
    </row>
    <row r="56" spans="1:4" s="29" customFormat="1" x14ac:dyDescent="0.2">
      <c r="A56" s="58"/>
      <c r="B56" s="28"/>
      <c r="C56" s="59"/>
      <c r="D56" s="59"/>
    </row>
    <row r="57" spans="1:4" s="56" customFormat="1" x14ac:dyDescent="0.2">
      <c r="A57" s="53" t="s">
        <v>25</v>
      </c>
      <c r="B57" s="54" t="s">
        <v>49</v>
      </c>
      <c r="C57" s="57"/>
      <c r="D57" s="57"/>
    </row>
    <row r="58" spans="1:4" s="29" customFormat="1" x14ac:dyDescent="0.2">
      <c r="A58" s="58" t="s">
        <v>50</v>
      </c>
      <c r="B58" s="28" t="s">
        <v>89</v>
      </c>
      <c r="C58" s="59"/>
      <c r="D58" s="59">
        <f>'Pod gabri 25 5'!G177</f>
        <v>0</v>
      </c>
    </row>
    <row r="59" spans="1:4" s="29" customFormat="1" x14ac:dyDescent="0.2">
      <c r="A59" s="58" t="s">
        <v>51</v>
      </c>
      <c r="B59" s="28" t="s">
        <v>77</v>
      </c>
      <c r="C59" s="59"/>
      <c r="D59" s="59">
        <f>'Pod gabri 25 5'!G202</f>
        <v>0</v>
      </c>
    </row>
    <row r="60" spans="1:4" s="29" customFormat="1" x14ac:dyDescent="0.2">
      <c r="A60" s="58" t="s">
        <v>52</v>
      </c>
      <c r="B60" s="28" t="s">
        <v>79</v>
      </c>
      <c r="C60" s="59"/>
      <c r="D60" s="59">
        <f>'Pod gabri 25 5'!G214</f>
        <v>0</v>
      </c>
    </row>
    <row r="61" spans="1:4" s="29" customFormat="1" x14ac:dyDescent="0.2">
      <c r="A61" s="58" t="s">
        <v>83</v>
      </c>
      <c r="B61" s="28" t="s">
        <v>81</v>
      </c>
      <c r="C61" s="59"/>
      <c r="D61" s="59">
        <f>'Pod gabri 25 5'!G238</f>
        <v>0</v>
      </c>
    </row>
    <row r="62" spans="1:4" s="29" customFormat="1" x14ac:dyDescent="0.2">
      <c r="A62" s="58" t="s">
        <v>96</v>
      </c>
      <c r="B62" s="28" t="s">
        <v>84</v>
      </c>
      <c r="C62" s="59"/>
      <c r="D62" s="59">
        <f>'Pod gabri 25 5'!G244</f>
        <v>0</v>
      </c>
    </row>
    <row r="63" spans="1:4" s="69" customFormat="1" x14ac:dyDescent="0.2">
      <c r="A63" s="58" t="s">
        <v>347</v>
      </c>
      <c r="B63" s="68" t="s">
        <v>348</v>
      </c>
      <c r="C63" s="59"/>
      <c r="D63" s="59">
        <f>'Pod gabri 25 5'!G252</f>
        <v>0</v>
      </c>
    </row>
    <row r="64" spans="1:4" s="69" customFormat="1" x14ac:dyDescent="0.2">
      <c r="A64" s="58" t="s">
        <v>412</v>
      </c>
      <c r="B64" s="68" t="s">
        <v>413</v>
      </c>
      <c r="C64" s="59"/>
      <c r="D64" s="59">
        <f>'Pod gabri 25 5'!G260</f>
        <v>0</v>
      </c>
    </row>
    <row r="65" spans="1:4" s="56" customFormat="1" x14ac:dyDescent="0.2">
      <c r="A65" s="53"/>
      <c r="B65" s="61" t="s">
        <v>53</v>
      </c>
      <c r="C65" s="62"/>
      <c r="D65" s="62">
        <f>SUM(D58:D64)</f>
        <v>0</v>
      </c>
    </row>
    <row r="66" spans="1:4" s="29" customFormat="1" x14ac:dyDescent="0.2">
      <c r="A66" s="58"/>
      <c r="B66" s="28"/>
      <c r="C66" s="59"/>
      <c r="D66" s="59"/>
    </row>
    <row r="67" spans="1:4" s="56" customFormat="1" x14ac:dyDescent="0.2">
      <c r="A67" s="53" t="s">
        <v>54</v>
      </c>
      <c r="B67" s="54" t="s">
        <v>55</v>
      </c>
      <c r="C67" s="57"/>
      <c r="D67" s="57"/>
    </row>
    <row r="68" spans="1:4" s="29" customFormat="1" x14ac:dyDescent="0.2">
      <c r="A68" s="58" t="s">
        <v>56</v>
      </c>
      <c r="B68" s="28" t="s">
        <v>89</v>
      </c>
      <c r="C68" s="59"/>
      <c r="D68" s="59">
        <f>'Pod gabri 25 5'!G277</f>
        <v>0</v>
      </c>
    </row>
    <row r="69" spans="1:4" s="69" customFormat="1" x14ac:dyDescent="0.2">
      <c r="A69" s="58" t="s">
        <v>57</v>
      </c>
      <c r="B69" s="68" t="s">
        <v>201</v>
      </c>
      <c r="C69" s="59"/>
      <c r="D69" s="59">
        <f>'Pod gabri 25 5'!G284</f>
        <v>0</v>
      </c>
    </row>
    <row r="70" spans="1:4" s="29" customFormat="1" x14ac:dyDescent="0.2">
      <c r="A70" s="58" t="s">
        <v>58</v>
      </c>
      <c r="B70" s="28" t="s">
        <v>87</v>
      </c>
      <c r="C70" s="59"/>
      <c r="D70" s="59">
        <f>'Pod gabri 25 5'!G312</f>
        <v>0</v>
      </c>
    </row>
    <row r="71" spans="1:4" s="29" customFormat="1" x14ac:dyDescent="0.2">
      <c r="A71" s="58" t="s">
        <v>91</v>
      </c>
      <c r="B71" s="28" t="s">
        <v>92</v>
      </c>
      <c r="C71" s="59"/>
      <c r="D71" s="59">
        <f>'Pod gabri 25 5'!G322</f>
        <v>0</v>
      </c>
    </row>
    <row r="72" spans="1:4" s="29" customFormat="1" x14ac:dyDescent="0.2">
      <c r="A72" s="58" t="s">
        <v>132</v>
      </c>
      <c r="B72" s="28" t="s">
        <v>133</v>
      </c>
      <c r="C72" s="59"/>
      <c r="D72" s="60">
        <f>'Pod gabri 25 5'!G330</f>
        <v>0</v>
      </c>
    </row>
    <row r="73" spans="1:4" s="29" customFormat="1" x14ac:dyDescent="0.2">
      <c r="A73" s="58" t="s">
        <v>203</v>
      </c>
      <c r="B73" s="28" t="s">
        <v>94</v>
      </c>
      <c r="C73" s="59"/>
      <c r="D73" s="59">
        <f>'Pod gabri 25 5'!G338</f>
        <v>0</v>
      </c>
    </row>
    <row r="74" spans="1:4" s="56" customFormat="1" x14ac:dyDescent="0.2">
      <c r="A74" s="53"/>
      <c r="B74" s="61" t="s">
        <v>59</v>
      </c>
      <c r="C74" s="62"/>
      <c r="D74" s="62">
        <f>SUM(D68:D73)</f>
        <v>0</v>
      </c>
    </row>
    <row r="75" spans="1:4" s="29" customFormat="1" x14ac:dyDescent="0.2">
      <c r="A75" s="58"/>
      <c r="B75" s="28"/>
      <c r="C75" s="59"/>
      <c r="D75" s="59"/>
    </row>
    <row r="76" spans="1:4" s="56" customFormat="1" x14ac:dyDescent="0.2">
      <c r="A76" s="53"/>
      <c r="B76" s="54" t="s">
        <v>287</v>
      </c>
      <c r="C76" s="57"/>
      <c r="D76" s="57">
        <f>D46+D55+D65+D74</f>
        <v>0</v>
      </c>
    </row>
    <row r="77" spans="1:4" s="56" customFormat="1" x14ac:dyDescent="0.2">
      <c r="A77" s="58"/>
      <c r="B77" s="68" t="s">
        <v>26</v>
      </c>
      <c r="C77" s="63"/>
      <c r="D77" s="207"/>
    </row>
    <row r="78" spans="1:4" s="56" customFormat="1" x14ac:dyDescent="0.2">
      <c r="A78" s="58"/>
      <c r="B78" s="68" t="s">
        <v>27</v>
      </c>
      <c r="C78" s="59"/>
      <c r="D78" s="59">
        <f>ROUND(-D76*D77,2)</f>
        <v>0</v>
      </c>
    </row>
    <row r="79" spans="1:4" s="56" customFormat="1" ht="14.25" x14ac:dyDescent="0.2">
      <c r="A79" s="64"/>
      <c r="B79" s="65" t="s">
        <v>185</v>
      </c>
      <c r="C79" s="66"/>
      <c r="D79" s="66">
        <f>D76+D78</f>
        <v>0</v>
      </c>
    </row>
    <row r="80" spans="1:4" s="56" customFormat="1" x14ac:dyDescent="0.2">
      <c r="A80" s="53"/>
      <c r="B80" s="54"/>
      <c r="C80" s="57"/>
      <c r="D80" s="55"/>
    </row>
    <row r="81" spans="1:4" s="56" customFormat="1" x14ac:dyDescent="0.2">
      <c r="A81" s="53"/>
      <c r="B81" s="54"/>
      <c r="C81" s="57"/>
      <c r="D81" s="55"/>
    </row>
    <row r="82" spans="1:4" s="56" customFormat="1" x14ac:dyDescent="0.2">
      <c r="A82" s="53"/>
      <c r="B82" s="54"/>
      <c r="C82" s="57"/>
      <c r="D82" s="55"/>
    </row>
    <row r="83" spans="1:4" s="56" customFormat="1" x14ac:dyDescent="0.2">
      <c r="A83" s="53"/>
      <c r="B83" s="54"/>
      <c r="C83" s="57"/>
      <c r="D83" s="57"/>
    </row>
    <row r="84" spans="1:4" s="56" customFormat="1" x14ac:dyDescent="0.2">
      <c r="A84" s="53"/>
      <c r="B84" s="54"/>
      <c r="C84" s="57"/>
      <c r="D84" s="57"/>
    </row>
    <row r="85" spans="1:4" s="56" customFormat="1" x14ac:dyDescent="0.2">
      <c r="A85" s="53"/>
      <c r="B85" s="54"/>
      <c r="C85" s="57"/>
      <c r="D85" s="57"/>
    </row>
    <row r="86" spans="1:4" s="56" customFormat="1" x14ac:dyDescent="0.2">
      <c r="A86" s="53"/>
      <c r="B86" s="54"/>
      <c r="C86" s="57"/>
      <c r="D86" s="57"/>
    </row>
    <row r="87" spans="1:4" s="56" customFormat="1" x14ac:dyDescent="0.2">
      <c r="A87" s="53"/>
      <c r="B87" s="54"/>
      <c r="C87" s="57"/>
      <c r="D87" s="57"/>
    </row>
  </sheetData>
  <phoneticPr fontId="6" type="noConversion"/>
  <pageMargins left="0.70866141732283472" right="0.51181102362204722" top="0.74803149606299213" bottom="0.74803149606299213" header="0.31496062992125984" footer="0.31496062992125984"/>
  <pageSetup paperSize="9" scale="82" fitToHeight="4" orientation="portrait" r:id="rId1"/>
  <headerFooter>
    <oddFooter>&amp;L&amp;"Verdana,Poševno"&amp;9&amp;K00-047Naslovna stran ponudbenega predračuna s skupno rekapitulacijo&amp;R&amp;10&amp;P /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1"/>
  <sheetViews>
    <sheetView view="pageBreakPreview" zoomScale="85" zoomScaleNormal="89" zoomScaleSheetLayoutView="85" workbookViewId="0"/>
  </sheetViews>
  <sheetFormatPr defaultRowHeight="14.25" x14ac:dyDescent="0.2"/>
  <cols>
    <col min="1" max="1" width="7.69921875" style="85" customWidth="1"/>
    <col min="2" max="2" width="56.59765625" style="92" customWidth="1"/>
    <col min="3" max="3" width="16.69921875" style="92" customWidth="1"/>
    <col min="4" max="4" width="5.69921875" style="88" customWidth="1"/>
    <col min="5" max="5" width="7.69921875" style="88" customWidth="1"/>
    <col min="6" max="7" width="10.69921875" style="88" customWidth="1"/>
    <col min="8" max="16384" width="8.796875" style="89"/>
  </cols>
  <sheetData>
    <row r="1" spans="1:7" s="83" customFormat="1" x14ac:dyDescent="0.2">
      <c r="A1" s="2" t="s">
        <v>12</v>
      </c>
      <c r="B1" s="82" t="str">
        <f>'Naslovna stran'!C23</f>
        <v>Nepremičnine Celje d.o.o.</v>
      </c>
      <c r="C1" s="82"/>
    </row>
    <row r="2" spans="1:7" s="83" customFormat="1" x14ac:dyDescent="0.2">
      <c r="A2" s="44" t="s">
        <v>163</v>
      </c>
      <c r="B2" s="82" t="str">
        <f>'Naslovna stran'!C26</f>
        <v>Prenova praznega stanovanja št. 5 na naslovu Pod gabri 25 v Celju</v>
      </c>
      <c r="C2" s="82"/>
    </row>
    <row r="3" spans="1:7" s="83" customFormat="1" x14ac:dyDescent="0.2">
      <c r="A3" s="2" t="s">
        <v>37</v>
      </c>
      <c r="B3" s="82">
        <f>'Naslovna stran'!C9</f>
        <v>0</v>
      </c>
      <c r="C3" s="82"/>
    </row>
    <row r="4" spans="1:7" s="83" customFormat="1" x14ac:dyDescent="0.2"/>
    <row r="5" spans="1:7" s="1" customFormat="1" ht="10.5" x14ac:dyDescent="0.15">
      <c r="A5" s="37" t="s">
        <v>7</v>
      </c>
      <c r="B5" s="38" t="s">
        <v>63</v>
      </c>
      <c r="C5" s="116" t="s">
        <v>186</v>
      </c>
      <c r="D5" s="39" t="s">
        <v>64</v>
      </c>
      <c r="E5" s="40" t="s">
        <v>8</v>
      </c>
      <c r="F5" s="40" t="s">
        <v>9</v>
      </c>
      <c r="G5" s="40" t="s">
        <v>10</v>
      </c>
    </row>
    <row r="6" spans="1:7" s="82" customFormat="1" x14ac:dyDescent="0.2"/>
    <row r="7" spans="1:7" s="6" customFormat="1" ht="15.75" x14ac:dyDescent="0.25">
      <c r="A7" s="3" t="s">
        <v>23</v>
      </c>
      <c r="B7" s="84" t="s">
        <v>38</v>
      </c>
      <c r="C7" s="84"/>
      <c r="D7" s="4"/>
      <c r="E7" s="4"/>
      <c r="F7" s="5"/>
      <c r="G7" s="5"/>
    </row>
    <row r="8" spans="1:7" x14ac:dyDescent="0.2">
      <c r="B8" s="86"/>
      <c r="C8" s="86"/>
      <c r="D8" s="87"/>
      <c r="E8" s="87"/>
    </row>
    <row r="9" spans="1:7" s="13" customFormat="1" ht="15" x14ac:dyDescent="0.25">
      <c r="A9" s="10" t="s">
        <v>40</v>
      </c>
      <c r="B9" s="94" t="s">
        <v>62</v>
      </c>
      <c r="C9" s="94"/>
      <c r="D9" s="11"/>
      <c r="E9" s="11"/>
      <c r="F9" s="12"/>
      <c r="G9" s="12"/>
    </row>
    <row r="10" spans="1:7" s="91" customFormat="1" x14ac:dyDescent="0.2">
      <c r="A10" s="85"/>
      <c r="B10" s="95"/>
      <c r="C10" s="95"/>
      <c r="D10" s="97"/>
      <c r="E10" s="90"/>
      <c r="F10" s="90"/>
      <c r="G10" s="90"/>
    </row>
    <row r="11" spans="1:7" s="91" customFormat="1" x14ac:dyDescent="0.2">
      <c r="A11" s="85"/>
      <c r="B11" s="145" t="s">
        <v>422</v>
      </c>
      <c r="C11" s="95"/>
      <c r="D11" s="97"/>
      <c r="E11" s="90"/>
      <c r="F11" s="90"/>
      <c r="G11" s="90"/>
    </row>
    <row r="12" spans="1:7" s="91" customFormat="1" ht="99.75" x14ac:dyDescent="0.2">
      <c r="A12" s="85" t="s">
        <v>97</v>
      </c>
      <c r="B12" s="96" t="s">
        <v>175</v>
      </c>
      <c r="C12" s="96"/>
      <c r="D12" s="97"/>
      <c r="E12" s="90"/>
      <c r="F12" s="90"/>
      <c r="G12" s="90"/>
    </row>
    <row r="13" spans="1:7" s="91" customFormat="1" ht="28.5" x14ac:dyDescent="0.2">
      <c r="A13" s="85" t="s">
        <v>105</v>
      </c>
      <c r="B13" s="96" t="s">
        <v>209</v>
      </c>
      <c r="C13" s="96"/>
      <c r="D13" s="97"/>
      <c r="E13" s="90"/>
      <c r="F13" s="90"/>
      <c r="G13" s="90"/>
    </row>
    <row r="14" spans="1:7" s="91" customFormat="1" ht="15.75" x14ac:dyDescent="0.2">
      <c r="A14" s="85"/>
      <c r="B14" s="100" t="s">
        <v>184</v>
      </c>
      <c r="C14" s="100"/>
      <c r="D14" s="103" t="s">
        <v>104</v>
      </c>
      <c r="E14" s="106">
        <v>17.590000000000003</v>
      </c>
      <c r="F14" s="183"/>
      <c r="G14" s="106">
        <f>ROUND(E14*F14,2)</f>
        <v>0</v>
      </c>
    </row>
    <row r="15" spans="1:7" s="91" customFormat="1" ht="15.75" x14ac:dyDescent="0.2">
      <c r="A15" s="85"/>
      <c r="B15" s="100" t="s">
        <v>288</v>
      </c>
      <c r="C15" s="100"/>
      <c r="D15" s="97" t="s">
        <v>104</v>
      </c>
      <c r="E15" s="106">
        <v>4.1399999999999997</v>
      </c>
      <c r="F15" s="183"/>
      <c r="G15" s="90">
        <f>ROUND(E15*F15,2)</f>
        <v>0</v>
      </c>
    </row>
    <row r="16" spans="1:7" s="91" customFormat="1" ht="128.25" x14ac:dyDescent="0.2">
      <c r="A16" s="81" t="s">
        <v>98</v>
      </c>
      <c r="B16" s="100" t="s">
        <v>315</v>
      </c>
      <c r="C16" s="131"/>
      <c r="D16" s="126"/>
      <c r="E16" s="127"/>
      <c r="F16" s="127"/>
      <c r="G16" s="127"/>
    </row>
    <row r="17" spans="1:7" s="91" customFormat="1" ht="15.75" x14ac:dyDescent="0.2">
      <c r="A17" s="81" t="s">
        <v>191</v>
      </c>
      <c r="B17" s="96" t="s">
        <v>180</v>
      </c>
      <c r="C17" s="131"/>
      <c r="D17" s="126" t="s">
        <v>104</v>
      </c>
      <c r="E17" s="127">
        <v>156.66</v>
      </c>
      <c r="F17" s="184"/>
      <c r="G17" s="127">
        <f t="shared" ref="G17:G18" si="0">ROUND(E17*F17,2)</f>
        <v>0</v>
      </c>
    </row>
    <row r="18" spans="1:7" s="91" customFormat="1" ht="15.75" x14ac:dyDescent="0.2">
      <c r="A18" s="81" t="s">
        <v>192</v>
      </c>
      <c r="B18" s="96" t="s">
        <v>181</v>
      </c>
      <c r="C18" s="131"/>
      <c r="D18" s="126" t="s">
        <v>104</v>
      </c>
      <c r="E18" s="127">
        <v>58.040000000000006</v>
      </c>
      <c r="F18" s="184"/>
      <c r="G18" s="127">
        <f t="shared" si="0"/>
        <v>0</v>
      </c>
    </row>
    <row r="19" spans="1:7" s="91" customFormat="1" ht="156.75" x14ac:dyDescent="0.2">
      <c r="A19" s="85" t="s">
        <v>130</v>
      </c>
      <c r="B19" s="139" t="s">
        <v>423</v>
      </c>
      <c r="C19" s="139"/>
      <c r="D19" s="103"/>
      <c r="E19" s="88"/>
      <c r="F19" s="88"/>
      <c r="G19" s="90"/>
    </row>
    <row r="20" spans="1:7" s="91" customFormat="1" ht="15.75" x14ac:dyDescent="0.2">
      <c r="A20" s="85" t="s">
        <v>265</v>
      </c>
      <c r="B20" s="96" t="s">
        <v>316</v>
      </c>
      <c r="C20" s="96"/>
      <c r="D20" s="103" t="s">
        <v>104</v>
      </c>
      <c r="E20" s="88">
        <v>10.5</v>
      </c>
      <c r="F20" s="185"/>
      <c r="G20" s="90">
        <f t="shared" ref="G20" si="1">ROUND(E20*F20,2)</f>
        <v>0</v>
      </c>
    </row>
    <row r="21" spans="1:7" s="91" customFormat="1" x14ac:dyDescent="0.2">
      <c r="A21" s="85"/>
      <c r="B21" s="145" t="s">
        <v>472</v>
      </c>
      <c r="C21" s="96"/>
      <c r="D21" s="103"/>
      <c r="E21" s="88"/>
      <c r="F21" s="99"/>
      <c r="G21" s="90"/>
    </row>
    <row r="22" spans="1:7" s="91" customFormat="1" ht="156.75" x14ac:dyDescent="0.2">
      <c r="A22" s="114" t="s">
        <v>136</v>
      </c>
      <c r="B22" s="115" t="s">
        <v>331</v>
      </c>
      <c r="C22" s="132"/>
      <c r="D22" s="73" t="s">
        <v>104</v>
      </c>
      <c r="E22" s="75">
        <v>6.18</v>
      </c>
      <c r="F22" s="186"/>
      <c r="G22" s="113">
        <f>ROUND(E22*F22,2)</f>
        <v>0</v>
      </c>
    </row>
    <row r="23" spans="1:7" s="91" customFormat="1" x14ac:dyDescent="0.2">
      <c r="A23" s="114"/>
      <c r="B23" s="145" t="s">
        <v>467</v>
      </c>
      <c r="C23" s="132"/>
      <c r="D23" s="73"/>
      <c r="E23" s="75"/>
      <c r="F23" s="75"/>
      <c r="G23" s="113"/>
    </row>
    <row r="24" spans="1:7" s="91" customFormat="1" ht="171" x14ac:dyDescent="0.2">
      <c r="A24" s="114" t="s">
        <v>137</v>
      </c>
      <c r="B24" s="157" t="s">
        <v>424</v>
      </c>
      <c r="C24" s="132"/>
      <c r="D24" s="73"/>
      <c r="E24" s="75"/>
      <c r="F24" s="113"/>
      <c r="G24" s="113"/>
    </row>
    <row r="25" spans="1:7" s="91" customFormat="1" ht="58.5" x14ac:dyDescent="0.2">
      <c r="A25" s="81" t="s">
        <v>352</v>
      </c>
      <c r="B25" s="157" t="s">
        <v>289</v>
      </c>
      <c r="C25" s="125"/>
      <c r="D25" s="126" t="s">
        <v>103</v>
      </c>
      <c r="E25" s="127">
        <v>20</v>
      </c>
      <c r="F25" s="184"/>
      <c r="G25" s="127">
        <f t="shared" ref="G25:G26" si="2">ROUND(E25*F25,2)</f>
        <v>0</v>
      </c>
    </row>
    <row r="26" spans="1:7" s="91" customFormat="1" ht="44.25" x14ac:dyDescent="0.2">
      <c r="A26" s="81" t="s">
        <v>353</v>
      </c>
      <c r="B26" s="157" t="s">
        <v>210</v>
      </c>
      <c r="C26" s="125"/>
      <c r="D26" s="126" t="s">
        <v>103</v>
      </c>
      <c r="E26" s="127">
        <v>2</v>
      </c>
      <c r="F26" s="184"/>
      <c r="G26" s="127">
        <f t="shared" si="2"/>
        <v>0</v>
      </c>
    </row>
    <row r="27" spans="1:7" s="91" customFormat="1" ht="114" x14ac:dyDescent="0.2">
      <c r="A27" s="81" t="s">
        <v>165</v>
      </c>
      <c r="B27" s="157" t="s">
        <v>211</v>
      </c>
      <c r="C27" s="115"/>
      <c r="D27" s="122"/>
      <c r="E27" s="113"/>
      <c r="F27" s="113"/>
      <c r="G27" s="113"/>
    </row>
    <row r="28" spans="1:7" s="91" customFormat="1" ht="57.75" x14ac:dyDescent="0.2">
      <c r="A28" s="81" t="s">
        <v>332</v>
      </c>
      <c r="B28" s="157" t="s">
        <v>213</v>
      </c>
      <c r="C28" s="129"/>
      <c r="D28" s="130"/>
      <c r="E28" s="113"/>
      <c r="F28" s="113"/>
      <c r="G28" s="87" t="s">
        <v>212</v>
      </c>
    </row>
    <row r="29" spans="1:7" s="91" customFormat="1" x14ac:dyDescent="0.2">
      <c r="A29" s="81"/>
      <c r="B29" s="145" t="s">
        <v>466</v>
      </c>
      <c r="C29" s="129"/>
      <c r="D29" s="130"/>
      <c r="E29" s="113"/>
      <c r="F29" s="113"/>
      <c r="G29" s="87"/>
    </row>
    <row r="30" spans="1:7" ht="99.75" x14ac:dyDescent="0.2">
      <c r="A30" s="101" t="s">
        <v>266</v>
      </c>
      <c r="B30" s="112" t="s">
        <v>99</v>
      </c>
      <c r="C30" s="96"/>
      <c r="D30" s="103"/>
      <c r="E30" s="99"/>
      <c r="G30" s="90"/>
    </row>
    <row r="31" spans="1:7" s="91" customFormat="1" ht="57" x14ac:dyDescent="0.2">
      <c r="A31" s="101" t="s">
        <v>285</v>
      </c>
      <c r="B31" s="100" t="s">
        <v>360</v>
      </c>
      <c r="C31" s="105"/>
      <c r="D31" s="97" t="s">
        <v>100</v>
      </c>
      <c r="E31" s="88">
        <v>1</v>
      </c>
      <c r="F31" s="183"/>
      <c r="G31" s="90">
        <f>ROUND(E31*F31,2)</f>
        <v>0</v>
      </c>
    </row>
    <row r="32" spans="1:7" s="91" customFormat="1" ht="28.5" x14ac:dyDescent="0.2">
      <c r="A32" s="121" t="s">
        <v>354</v>
      </c>
      <c r="B32" s="100" t="s">
        <v>268</v>
      </c>
      <c r="C32" s="100"/>
      <c r="D32" s="103" t="s">
        <v>103</v>
      </c>
      <c r="E32" s="106">
        <v>0.9</v>
      </c>
      <c r="F32" s="183"/>
      <c r="G32" s="106">
        <f>ROUND(E32*F32,2)</f>
        <v>0</v>
      </c>
    </row>
    <row r="33" spans="1:9" s="91" customFormat="1" ht="28.5" x14ac:dyDescent="0.2">
      <c r="A33" s="101" t="s">
        <v>355</v>
      </c>
      <c r="B33" s="112" t="s">
        <v>333</v>
      </c>
      <c r="C33" s="96"/>
      <c r="D33" s="103" t="s">
        <v>103</v>
      </c>
      <c r="E33" s="88">
        <v>51.9</v>
      </c>
      <c r="F33" s="183"/>
      <c r="G33" s="90">
        <f>ROUND(E33*F33,2)</f>
        <v>0</v>
      </c>
    </row>
    <row r="34" spans="1:9" s="91" customFormat="1" ht="85.5" x14ac:dyDescent="0.2">
      <c r="A34" s="101" t="s">
        <v>356</v>
      </c>
      <c r="B34" s="118" t="s">
        <v>425</v>
      </c>
      <c r="C34" s="110"/>
      <c r="D34" s="97" t="s">
        <v>100</v>
      </c>
      <c r="E34" s="99">
        <v>2</v>
      </c>
      <c r="F34" s="183"/>
      <c r="G34" s="90">
        <f t="shared" ref="G34:G35" si="3">ROUND(E34*F34,2)</f>
        <v>0</v>
      </c>
    </row>
    <row r="35" spans="1:9" s="91" customFormat="1" ht="114" x14ac:dyDescent="0.2">
      <c r="A35" s="101" t="s">
        <v>357</v>
      </c>
      <c r="B35" s="118" t="s">
        <v>426</v>
      </c>
      <c r="C35" s="110"/>
      <c r="D35" s="97" t="s">
        <v>100</v>
      </c>
      <c r="E35" s="88">
        <v>2</v>
      </c>
      <c r="F35" s="183"/>
      <c r="G35" s="90">
        <f t="shared" si="3"/>
        <v>0</v>
      </c>
    </row>
    <row r="36" spans="1:9" s="91" customFormat="1" x14ac:dyDescent="0.2">
      <c r="A36" s="101" t="s">
        <v>358</v>
      </c>
      <c r="B36" s="105" t="s">
        <v>164</v>
      </c>
      <c r="C36" s="105"/>
      <c r="D36" s="103" t="s">
        <v>100</v>
      </c>
      <c r="E36" s="99">
        <v>1</v>
      </c>
      <c r="F36" s="183"/>
      <c r="G36" s="106">
        <f t="shared" ref="G36:G37" si="4">ROUND(E36*F36,2)</f>
        <v>0</v>
      </c>
    </row>
    <row r="37" spans="1:9" s="91" customFormat="1" ht="28.5" x14ac:dyDescent="0.2">
      <c r="A37" s="101" t="s">
        <v>359</v>
      </c>
      <c r="B37" s="109" t="s">
        <v>0</v>
      </c>
      <c r="C37" s="109"/>
      <c r="D37" s="103" t="s">
        <v>100</v>
      </c>
      <c r="E37" s="99">
        <v>1</v>
      </c>
      <c r="F37" s="185"/>
      <c r="G37" s="90">
        <f t="shared" si="4"/>
        <v>0</v>
      </c>
    </row>
    <row r="38" spans="1:9" s="67" customFormat="1" ht="15.75" thickBot="1" x14ac:dyDescent="0.3">
      <c r="A38" s="7"/>
      <c r="B38" s="93" t="s">
        <v>65</v>
      </c>
      <c r="C38" s="93"/>
      <c r="D38" s="8"/>
      <c r="E38" s="8"/>
      <c r="F38" s="9"/>
      <c r="G38" s="9">
        <f>SUM(G12:G37)</f>
        <v>0</v>
      </c>
    </row>
    <row r="39" spans="1:9" ht="15" thickTop="1" x14ac:dyDescent="0.2"/>
    <row r="41" spans="1:9" s="13" customFormat="1" ht="15" x14ac:dyDescent="0.25">
      <c r="A41" s="10" t="s">
        <v>41</v>
      </c>
      <c r="B41" s="94" t="s">
        <v>66</v>
      </c>
      <c r="C41" s="94"/>
      <c r="D41" s="11"/>
      <c r="E41" s="11"/>
      <c r="F41" s="12"/>
      <c r="G41" s="12"/>
    </row>
    <row r="42" spans="1:9" x14ac:dyDescent="0.2">
      <c r="B42" s="96"/>
      <c r="C42" s="96"/>
      <c r="D42" s="97"/>
      <c r="G42" s="90"/>
    </row>
    <row r="43" spans="1:9" x14ac:dyDescent="0.2">
      <c r="B43" s="145" t="s">
        <v>290</v>
      </c>
      <c r="C43" s="96"/>
      <c r="D43" s="97"/>
      <c r="G43" s="90"/>
    </row>
    <row r="44" spans="1:9" ht="114" x14ac:dyDescent="0.2">
      <c r="A44" s="85" t="s">
        <v>111</v>
      </c>
      <c r="B44" s="157" t="s">
        <v>214</v>
      </c>
      <c r="C44" s="100"/>
      <c r="D44" s="103" t="s">
        <v>103</v>
      </c>
      <c r="E44" s="99">
        <v>22</v>
      </c>
      <c r="F44" s="185"/>
      <c r="G44" s="106">
        <f t="shared" ref="G44" si="5">ROUND(E44*F44,2)</f>
        <v>0</v>
      </c>
      <c r="I44" s="91"/>
    </row>
    <row r="45" spans="1:9" ht="142.5" x14ac:dyDescent="0.2">
      <c r="A45" s="81" t="s">
        <v>112</v>
      </c>
      <c r="B45" s="157" t="s">
        <v>427</v>
      </c>
      <c r="C45" s="100"/>
      <c r="D45" s="103"/>
      <c r="E45" s="99"/>
      <c r="F45" s="99"/>
      <c r="G45" s="106"/>
    </row>
    <row r="46" spans="1:9" ht="57" x14ac:dyDescent="0.2">
      <c r="A46" s="81" t="s">
        <v>361</v>
      </c>
      <c r="B46" s="157" t="s">
        <v>428</v>
      </c>
      <c r="C46" s="125"/>
      <c r="D46" s="126" t="s">
        <v>104</v>
      </c>
      <c r="E46" s="133">
        <v>21.730000000000004</v>
      </c>
      <c r="F46" s="187"/>
      <c r="G46" s="127">
        <f t="shared" ref="G46:G47" si="6">ROUND(E46*F46,2)</f>
        <v>0</v>
      </c>
      <c r="I46" s="91"/>
    </row>
    <row r="47" spans="1:9" ht="186.75" x14ac:dyDescent="0.2">
      <c r="A47" s="81" t="s">
        <v>113</v>
      </c>
      <c r="B47" s="157" t="s">
        <v>215</v>
      </c>
      <c r="C47" s="125"/>
      <c r="D47" s="126" t="s">
        <v>104</v>
      </c>
      <c r="E47" s="133">
        <v>2</v>
      </c>
      <c r="F47" s="187"/>
      <c r="G47" s="127">
        <f t="shared" si="6"/>
        <v>0</v>
      </c>
      <c r="I47" s="91"/>
    </row>
    <row r="48" spans="1:9" ht="85.5" x14ac:dyDescent="0.2">
      <c r="A48" s="81" t="s">
        <v>138</v>
      </c>
      <c r="B48" s="157" t="s">
        <v>216</v>
      </c>
      <c r="C48" s="125"/>
      <c r="D48" s="126" t="s">
        <v>103</v>
      </c>
      <c r="E48" s="133">
        <v>36.300000000000004</v>
      </c>
      <c r="F48" s="187"/>
      <c r="G48" s="127">
        <f>ROUND(E48*F48,2)</f>
        <v>0</v>
      </c>
      <c r="I48" s="91"/>
    </row>
    <row r="49" spans="1:9" x14ac:dyDescent="0.2">
      <c r="A49" s="81"/>
      <c r="B49" s="145" t="s">
        <v>291</v>
      </c>
      <c r="C49" s="125"/>
      <c r="D49" s="126"/>
      <c r="E49" s="133"/>
      <c r="F49" s="133"/>
      <c r="G49" s="127"/>
    </row>
    <row r="50" spans="1:9" ht="115.5" x14ac:dyDescent="0.2">
      <c r="A50" s="81" t="s">
        <v>141</v>
      </c>
      <c r="B50" s="157" t="s">
        <v>217</v>
      </c>
      <c r="C50" s="182" t="s">
        <v>400</v>
      </c>
      <c r="D50" s="126"/>
      <c r="E50" s="133"/>
      <c r="F50" s="133"/>
      <c r="G50" s="127"/>
    </row>
    <row r="51" spans="1:9" ht="28.5" x14ac:dyDescent="0.2">
      <c r="A51" s="81" t="s">
        <v>218</v>
      </c>
      <c r="B51" s="157" t="s">
        <v>429</v>
      </c>
      <c r="C51" s="125"/>
      <c r="D51" s="73" t="s">
        <v>100</v>
      </c>
      <c r="E51" s="133">
        <v>1</v>
      </c>
      <c r="F51" s="187"/>
      <c r="G51" s="127">
        <f t="shared" ref="G51:G52" si="7">ROUND(E51*F51,2)</f>
        <v>0</v>
      </c>
      <c r="I51" s="91"/>
    </row>
    <row r="52" spans="1:9" ht="42.75" x14ac:dyDescent="0.2">
      <c r="A52" s="101" t="s">
        <v>144</v>
      </c>
      <c r="B52" s="100" t="s">
        <v>469</v>
      </c>
      <c r="C52" s="100"/>
      <c r="D52" s="103" t="s">
        <v>100</v>
      </c>
      <c r="E52" s="99">
        <v>1</v>
      </c>
      <c r="F52" s="185"/>
      <c r="G52" s="90">
        <f t="shared" si="7"/>
        <v>0</v>
      </c>
      <c r="I52" s="91"/>
    </row>
    <row r="53" spans="1:9" s="67" customFormat="1" ht="15.75" thickBot="1" x14ac:dyDescent="0.3">
      <c r="A53" s="7"/>
      <c r="B53" s="93" t="s">
        <v>67</v>
      </c>
      <c r="C53" s="93"/>
      <c r="D53" s="8"/>
      <c r="E53" s="8"/>
      <c r="F53" s="9"/>
      <c r="G53" s="9">
        <f>SUM(G43:G52)</f>
        <v>0</v>
      </c>
    </row>
    <row r="54" spans="1:9" ht="15" thickTop="1" x14ac:dyDescent="0.2">
      <c r="G54" s="89"/>
    </row>
    <row r="56" spans="1:9" ht="15" x14ac:dyDescent="0.25">
      <c r="A56" s="10" t="s">
        <v>134</v>
      </c>
      <c r="B56" s="94" t="s">
        <v>166</v>
      </c>
      <c r="C56" s="94"/>
      <c r="D56" s="11"/>
      <c r="E56" s="12"/>
      <c r="F56" s="12"/>
      <c r="G56" s="13"/>
    </row>
    <row r="57" spans="1:9" x14ac:dyDescent="0.2">
      <c r="B57" s="96"/>
      <c r="C57" s="96"/>
      <c r="F57" s="90"/>
      <c r="G57" s="89"/>
    </row>
    <row r="58" spans="1:9" ht="186.75" x14ac:dyDescent="0.2">
      <c r="A58" s="101" t="s">
        <v>110</v>
      </c>
      <c r="B58" s="96" t="s">
        <v>286</v>
      </c>
      <c r="C58" s="182" t="s">
        <v>387</v>
      </c>
      <c r="D58" s="97"/>
      <c r="E58" s="90"/>
      <c r="F58" s="90"/>
      <c r="G58" s="90"/>
    </row>
    <row r="59" spans="1:9" ht="188.25" x14ac:dyDescent="0.2">
      <c r="A59" s="101"/>
      <c r="B59" s="96" t="s">
        <v>277</v>
      </c>
      <c r="C59" s="110"/>
      <c r="D59" s="97" t="s">
        <v>11</v>
      </c>
      <c r="E59" s="90">
        <v>6.18</v>
      </c>
      <c r="F59" s="183"/>
      <c r="G59" s="90">
        <f>ROUND(E59*F59,2)</f>
        <v>0</v>
      </c>
      <c r="I59" s="91"/>
    </row>
    <row r="60" spans="1:9" ht="15" thickBot="1" x14ac:dyDescent="0.25">
      <c r="A60" s="7"/>
      <c r="B60" s="93" t="s">
        <v>167</v>
      </c>
      <c r="C60" s="93"/>
      <c r="D60" s="8"/>
      <c r="E60" s="8"/>
      <c r="F60" s="9"/>
      <c r="G60" s="9">
        <f>SUM(G58:G59)</f>
        <v>0</v>
      </c>
    </row>
    <row r="61" spans="1:9" ht="15" thickTop="1" x14ac:dyDescent="0.2">
      <c r="G61" s="89"/>
    </row>
    <row r="62" spans="1:9" x14ac:dyDescent="0.2">
      <c r="D62" s="41"/>
    </row>
    <row r="63" spans="1:9" s="13" customFormat="1" ht="15" x14ac:dyDescent="0.25">
      <c r="A63" s="10" t="s">
        <v>1</v>
      </c>
      <c r="B63" s="94" t="s">
        <v>135</v>
      </c>
      <c r="C63" s="94"/>
      <c r="D63" s="41"/>
      <c r="E63" s="12"/>
      <c r="F63" s="12"/>
    </row>
    <row r="64" spans="1:9" x14ac:dyDescent="0.2">
      <c r="B64" s="96"/>
      <c r="C64" s="96"/>
      <c r="D64" s="41"/>
      <c r="F64" s="90"/>
      <c r="G64" s="89"/>
    </row>
    <row r="65" spans="1:9" ht="128.25" x14ac:dyDescent="0.2">
      <c r="A65" s="101" t="s">
        <v>109</v>
      </c>
      <c r="B65" s="96" t="s">
        <v>292</v>
      </c>
      <c r="C65" s="182" t="s">
        <v>388</v>
      </c>
      <c r="D65" s="97"/>
      <c r="E65" s="90"/>
      <c r="F65" s="90"/>
      <c r="G65" s="90"/>
    </row>
    <row r="66" spans="1:9" ht="15.75" x14ac:dyDescent="0.2">
      <c r="A66" s="101" t="s">
        <v>193</v>
      </c>
      <c r="B66" s="96" t="s">
        <v>139</v>
      </c>
      <c r="C66" s="96"/>
      <c r="D66" s="97" t="s">
        <v>11</v>
      </c>
      <c r="E66" s="90">
        <v>6.18</v>
      </c>
      <c r="F66" s="183"/>
      <c r="G66" s="90">
        <f>ROUND(E66*F66,2)</f>
        <v>0</v>
      </c>
      <c r="I66" s="91"/>
    </row>
    <row r="67" spans="1:9" ht="15.75" x14ac:dyDescent="0.2">
      <c r="A67" s="101" t="s">
        <v>194</v>
      </c>
      <c r="B67" s="96" t="s">
        <v>219</v>
      </c>
      <c r="C67" s="96"/>
      <c r="D67" s="97" t="s">
        <v>11</v>
      </c>
      <c r="E67" s="106">
        <v>3.2</v>
      </c>
      <c r="F67" s="183"/>
      <c r="G67" s="90">
        <f>ROUND(E67*F67,2)</f>
        <v>0</v>
      </c>
      <c r="I67" s="91"/>
    </row>
    <row r="68" spans="1:9" ht="71.25" x14ac:dyDescent="0.2">
      <c r="A68" s="85" t="s">
        <v>195</v>
      </c>
      <c r="B68" s="96" t="s">
        <v>220</v>
      </c>
      <c r="C68" s="134"/>
      <c r="D68" s="135" t="s">
        <v>103</v>
      </c>
      <c r="E68" s="106">
        <v>12.6</v>
      </c>
      <c r="F68" s="188"/>
      <c r="G68" s="136">
        <f>ROUND(E68*F68,2)</f>
        <v>0</v>
      </c>
      <c r="I68" s="91"/>
    </row>
    <row r="69" spans="1:9" ht="42.75" x14ac:dyDescent="0.2">
      <c r="A69" s="85" t="s">
        <v>196</v>
      </c>
      <c r="B69" s="96" t="s">
        <v>221</v>
      </c>
      <c r="C69" s="134"/>
      <c r="D69" s="103" t="s">
        <v>100</v>
      </c>
      <c r="E69" s="136">
        <v>1</v>
      </c>
      <c r="F69" s="188"/>
      <c r="G69" s="136">
        <f>ROUND(E69*F69,2)</f>
        <v>0</v>
      </c>
      <c r="I69" s="91"/>
    </row>
    <row r="70" spans="1:9" ht="99.75" x14ac:dyDescent="0.2">
      <c r="A70" s="85" t="s">
        <v>200</v>
      </c>
      <c r="B70" s="96" t="s">
        <v>222</v>
      </c>
      <c r="C70" s="134"/>
      <c r="D70" s="135" t="s">
        <v>102</v>
      </c>
      <c r="E70" s="136">
        <v>5</v>
      </c>
      <c r="F70" s="188"/>
      <c r="G70" s="136">
        <f>ROUND(E70*F70,2)</f>
        <v>0</v>
      </c>
      <c r="I70" s="91"/>
    </row>
    <row r="71" spans="1:9" s="67" customFormat="1" ht="15.75" thickBot="1" x14ac:dyDescent="0.3">
      <c r="A71" s="7"/>
      <c r="B71" s="93" t="s">
        <v>140</v>
      </c>
      <c r="C71" s="93"/>
      <c r="D71" s="8"/>
      <c r="E71" s="8"/>
      <c r="F71" s="9"/>
      <c r="G71" s="9">
        <f>SUM(G66:G70)</f>
        <v>0</v>
      </c>
    </row>
    <row r="72" spans="1:9" ht="15" thickTop="1" x14ac:dyDescent="0.2"/>
    <row r="74" spans="1:9" s="6" customFormat="1" ht="15.75" x14ac:dyDescent="0.25">
      <c r="A74" s="3" t="s">
        <v>24</v>
      </c>
      <c r="B74" s="84" t="s">
        <v>42</v>
      </c>
      <c r="C74" s="84"/>
      <c r="D74" s="4"/>
      <c r="E74" s="4"/>
      <c r="F74" s="5"/>
      <c r="G74" s="5"/>
    </row>
    <row r="75" spans="1:9" x14ac:dyDescent="0.2">
      <c r="B75" s="86"/>
      <c r="C75" s="86"/>
      <c r="D75" s="87"/>
      <c r="E75" s="87"/>
    </row>
    <row r="76" spans="1:9" s="13" customFormat="1" ht="15" x14ac:dyDescent="0.25">
      <c r="A76" s="10" t="s">
        <v>44</v>
      </c>
      <c r="B76" s="94" t="s">
        <v>68</v>
      </c>
      <c r="C76" s="94"/>
      <c r="D76" s="11"/>
      <c r="E76" s="11"/>
      <c r="F76" s="12"/>
      <c r="G76" s="12"/>
    </row>
    <row r="77" spans="1:9" x14ac:dyDescent="0.2">
      <c r="B77" s="96"/>
      <c r="C77" s="96"/>
      <c r="D77" s="97"/>
      <c r="G77" s="90"/>
    </row>
    <row r="78" spans="1:9" x14ac:dyDescent="0.2">
      <c r="B78" s="196" t="s">
        <v>241</v>
      </c>
      <c r="C78" s="96"/>
      <c r="D78" s="97"/>
      <c r="G78" s="90"/>
    </row>
    <row r="79" spans="1:9" ht="228" x14ac:dyDescent="0.2">
      <c r="A79" s="101" t="s">
        <v>97</v>
      </c>
      <c r="B79" s="96" t="s">
        <v>223</v>
      </c>
      <c r="C79" s="182" t="s">
        <v>399</v>
      </c>
      <c r="D79" s="103"/>
      <c r="E79" s="99"/>
      <c r="F79" s="99"/>
      <c r="G79" s="106"/>
    </row>
    <row r="80" spans="1:9" ht="213.75" x14ac:dyDescent="0.2">
      <c r="B80" s="157" t="s">
        <v>264</v>
      </c>
      <c r="C80" s="110"/>
      <c r="D80" s="71"/>
      <c r="E80" s="120"/>
      <c r="F80" s="113"/>
      <c r="G80" s="113"/>
    </row>
    <row r="81" spans="1:9" ht="15.75" x14ac:dyDescent="0.2">
      <c r="A81" s="81" t="s">
        <v>105</v>
      </c>
      <c r="B81" s="157" t="s">
        <v>224</v>
      </c>
      <c r="C81" s="125"/>
      <c r="D81" s="126" t="s">
        <v>11</v>
      </c>
      <c r="E81" s="127">
        <v>6.18</v>
      </c>
      <c r="F81" s="184"/>
      <c r="G81" s="127">
        <f>ROUND(E81*F81,2)</f>
        <v>0</v>
      </c>
      <c r="I81" s="91"/>
    </row>
    <row r="82" spans="1:9" ht="270.75" x14ac:dyDescent="0.2">
      <c r="A82" s="101" t="s">
        <v>98</v>
      </c>
      <c r="B82" s="100" t="s">
        <v>225</v>
      </c>
      <c r="C82" s="182" t="s">
        <v>398</v>
      </c>
      <c r="D82" s="103"/>
      <c r="E82" s="99"/>
      <c r="F82" s="99"/>
      <c r="G82" s="106"/>
    </row>
    <row r="83" spans="1:9" ht="213.75" x14ac:dyDescent="0.2">
      <c r="A83" s="81"/>
      <c r="B83" s="157" t="s">
        <v>226</v>
      </c>
      <c r="C83" s="125"/>
      <c r="D83" s="73"/>
      <c r="E83" s="127"/>
      <c r="F83" s="127"/>
      <c r="G83" s="127"/>
    </row>
    <row r="84" spans="1:9" ht="15.75" x14ac:dyDescent="0.2">
      <c r="A84" s="81" t="s">
        <v>191</v>
      </c>
      <c r="B84" s="157" t="s">
        <v>279</v>
      </c>
      <c r="C84" s="125"/>
      <c r="D84" s="126" t="s">
        <v>11</v>
      </c>
      <c r="E84" s="127">
        <v>8.8000000000000007</v>
      </c>
      <c r="F84" s="184"/>
      <c r="G84" s="127">
        <f t="shared" ref="G84" si="8">ROUND(E84*F84,2)</f>
        <v>0</v>
      </c>
      <c r="I84" s="91"/>
    </row>
    <row r="85" spans="1:9" ht="128.25" x14ac:dyDescent="0.2">
      <c r="A85" s="101" t="s">
        <v>130</v>
      </c>
      <c r="B85" s="100" t="s">
        <v>317</v>
      </c>
      <c r="C85" s="100"/>
      <c r="D85" s="97" t="s">
        <v>103</v>
      </c>
      <c r="E85" s="99">
        <v>4.9000000000000004</v>
      </c>
      <c r="F85" s="185"/>
      <c r="G85" s="90">
        <f>ROUND(E85*F85,2)</f>
        <v>0</v>
      </c>
      <c r="I85" s="91"/>
    </row>
    <row r="86" spans="1:9" ht="99.75" x14ac:dyDescent="0.2">
      <c r="A86" s="81" t="s">
        <v>136</v>
      </c>
      <c r="B86" s="157" t="s">
        <v>228</v>
      </c>
      <c r="C86" s="125"/>
      <c r="D86" s="137" t="s">
        <v>103</v>
      </c>
      <c r="E86" s="138">
        <v>1.6</v>
      </c>
      <c r="F86" s="187"/>
      <c r="G86" s="128">
        <f>ROUND(E86*F86,2)</f>
        <v>0</v>
      </c>
      <c r="I86" s="91"/>
    </row>
    <row r="87" spans="1:9" ht="99.75" x14ac:dyDescent="0.2">
      <c r="A87" s="81" t="s">
        <v>137</v>
      </c>
      <c r="B87" s="157" t="s">
        <v>227</v>
      </c>
      <c r="C87" s="125"/>
      <c r="D87" s="137" t="s">
        <v>103</v>
      </c>
      <c r="E87" s="138">
        <v>0.9</v>
      </c>
      <c r="F87" s="187"/>
      <c r="G87" s="128">
        <f>ROUND(E87*F87,2)</f>
        <v>0</v>
      </c>
      <c r="I87" s="91"/>
    </row>
    <row r="88" spans="1:9" x14ac:dyDescent="0.2">
      <c r="B88" s="196" t="s">
        <v>477</v>
      </c>
      <c r="C88" s="96"/>
      <c r="D88" s="97"/>
      <c r="G88" s="90"/>
    </row>
    <row r="89" spans="1:9" ht="42.75" x14ac:dyDescent="0.2">
      <c r="A89" s="81" t="s">
        <v>165</v>
      </c>
      <c r="B89" s="197" t="s">
        <v>478</v>
      </c>
      <c r="C89" s="125"/>
      <c r="D89" s="137"/>
      <c r="E89" s="138"/>
      <c r="F89" s="133"/>
      <c r="G89" s="138" t="s">
        <v>401</v>
      </c>
      <c r="I89" s="91"/>
    </row>
    <row r="90" spans="1:9" s="67" customFormat="1" ht="15.75" thickBot="1" x14ac:dyDescent="0.3">
      <c r="A90" s="7"/>
      <c r="B90" s="93" t="s">
        <v>70</v>
      </c>
      <c r="C90" s="93"/>
      <c r="D90" s="8"/>
      <c r="E90" s="8"/>
      <c r="F90" s="9"/>
      <c r="G90" s="9">
        <f>SUM(G79:G89)</f>
        <v>0</v>
      </c>
    </row>
    <row r="91" spans="1:9" ht="15" thickTop="1" x14ac:dyDescent="0.2"/>
    <row r="93" spans="1:9" s="13" customFormat="1" ht="15" x14ac:dyDescent="0.25">
      <c r="A93" s="10" t="s">
        <v>45</v>
      </c>
      <c r="B93" s="94" t="s">
        <v>69</v>
      </c>
      <c r="C93" s="94"/>
      <c r="D93" s="11"/>
      <c r="E93" s="11"/>
      <c r="F93" s="12"/>
      <c r="G93" s="12"/>
    </row>
    <row r="94" spans="1:9" x14ac:dyDescent="0.2">
      <c r="B94" s="100"/>
      <c r="C94" s="100"/>
    </row>
    <row r="95" spans="1:9" x14ac:dyDescent="0.2">
      <c r="A95" s="101"/>
      <c r="B95" s="42" t="s">
        <v>182</v>
      </c>
      <c r="C95" s="42"/>
      <c r="D95" s="97"/>
      <c r="G95" s="90"/>
    </row>
    <row r="96" spans="1:9" ht="171" customHeight="1" x14ac:dyDescent="0.2">
      <c r="A96" s="101" t="s">
        <v>111</v>
      </c>
      <c r="B96" s="118" t="s">
        <v>362</v>
      </c>
      <c r="C96" s="118"/>
      <c r="D96" s="97" t="s">
        <v>11</v>
      </c>
      <c r="E96" s="88">
        <v>2</v>
      </c>
      <c r="F96" s="185"/>
      <c r="G96" s="90">
        <f>ROUND(E96*F96,2)</f>
        <v>0</v>
      </c>
      <c r="I96" s="91"/>
    </row>
    <row r="97" spans="1:9" ht="114" x14ac:dyDescent="0.2">
      <c r="A97" s="101" t="s">
        <v>112</v>
      </c>
      <c r="B97" s="100" t="s">
        <v>334</v>
      </c>
      <c r="C97" s="100"/>
      <c r="D97" s="97" t="s">
        <v>11</v>
      </c>
      <c r="E97" s="88">
        <v>51.86</v>
      </c>
      <c r="F97" s="185"/>
      <c r="G97" s="90">
        <f>ROUND(E97*F97,2)</f>
        <v>0</v>
      </c>
      <c r="I97" s="91"/>
    </row>
    <row r="98" spans="1:9" ht="114" x14ac:dyDescent="0.2">
      <c r="A98" s="101" t="s">
        <v>113</v>
      </c>
      <c r="B98" s="100" t="s">
        <v>335</v>
      </c>
      <c r="C98" s="100"/>
      <c r="D98" s="97" t="s">
        <v>103</v>
      </c>
      <c r="E98" s="88">
        <v>51.9</v>
      </c>
      <c r="F98" s="185"/>
      <c r="G98" s="90">
        <f>ROUND(E98*F98,2)</f>
        <v>0</v>
      </c>
      <c r="I98" s="91"/>
    </row>
    <row r="99" spans="1:9" s="67" customFormat="1" ht="15.75" thickBot="1" x14ac:dyDescent="0.3">
      <c r="A99" s="7"/>
      <c r="B99" s="93" t="s">
        <v>71</v>
      </c>
      <c r="C99" s="93"/>
      <c r="D99" s="8"/>
      <c r="E99" s="8"/>
      <c r="F99" s="9"/>
      <c r="G99" s="9">
        <f>SUM(G95:G98)</f>
        <v>0</v>
      </c>
    </row>
    <row r="100" spans="1:9" ht="15" thickTop="1" x14ac:dyDescent="0.2"/>
    <row r="102" spans="1:9" s="13" customFormat="1" ht="15" x14ac:dyDescent="0.25">
      <c r="A102" s="10" t="s">
        <v>46</v>
      </c>
      <c r="B102" s="94" t="s">
        <v>363</v>
      </c>
      <c r="C102" s="94"/>
      <c r="D102" s="11"/>
      <c r="E102" s="11"/>
      <c r="F102" s="12"/>
      <c r="G102" s="12"/>
    </row>
    <row r="103" spans="1:9" x14ac:dyDescent="0.2">
      <c r="B103" s="96"/>
      <c r="C103" s="96"/>
      <c r="D103" s="97"/>
      <c r="G103" s="90"/>
    </row>
    <row r="104" spans="1:9" ht="42.75" x14ac:dyDescent="0.2">
      <c r="A104" s="101" t="s">
        <v>110</v>
      </c>
      <c r="B104" s="197" t="s">
        <v>403</v>
      </c>
      <c r="C104" s="197"/>
      <c r="D104" s="102"/>
      <c r="E104" s="198"/>
      <c r="F104" s="198"/>
      <c r="G104" s="198" t="s">
        <v>401</v>
      </c>
    </row>
    <row r="105" spans="1:9" ht="28.5" x14ac:dyDescent="0.2">
      <c r="A105" s="101" t="s">
        <v>114</v>
      </c>
      <c r="B105" s="197" t="s">
        <v>471</v>
      </c>
      <c r="C105" s="197"/>
      <c r="D105" s="102"/>
      <c r="E105" s="198"/>
      <c r="F105" s="198"/>
      <c r="G105" s="198" t="s">
        <v>402</v>
      </c>
    </row>
    <row r="106" spans="1:9" s="67" customFormat="1" ht="15.75" thickBot="1" x14ac:dyDescent="0.3">
      <c r="A106" s="7"/>
      <c r="B106" s="93" t="s">
        <v>74</v>
      </c>
      <c r="C106" s="93"/>
      <c r="D106" s="8"/>
      <c r="E106" s="8"/>
      <c r="F106" s="9"/>
      <c r="G106" s="199" t="s">
        <v>404</v>
      </c>
    </row>
    <row r="107" spans="1:9" ht="15" thickTop="1" x14ac:dyDescent="0.2"/>
    <row r="109" spans="1:9" s="13" customFormat="1" ht="15" x14ac:dyDescent="0.25">
      <c r="A109" s="10" t="s">
        <v>47</v>
      </c>
      <c r="B109" s="94" t="s">
        <v>72</v>
      </c>
      <c r="C109" s="94"/>
      <c r="D109" s="11"/>
      <c r="E109" s="11"/>
      <c r="F109" s="12"/>
      <c r="G109" s="12"/>
    </row>
    <row r="110" spans="1:9" x14ac:dyDescent="0.2">
      <c r="B110" s="96"/>
      <c r="C110" s="96"/>
      <c r="D110" s="97"/>
      <c r="G110" s="90"/>
    </row>
    <row r="111" spans="1:9" x14ac:dyDescent="0.2">
      <c r="B111" s="98" t="s">
        <v>117</v>
      </c>
      <c r="C111" s="98"/>
      <c r="G111" s="90"/>
    </row>
    <row r="112" spans="1:9" ht="205.5" customHeight="1" x14ac:dyDescent="0.2">
      <c r="A112" s="85" t="s">
        <v>109</v>
      </c>
      <c r="B112" s="96" t="s">
        <v>430</v>
      </c>
      <c r="C112" s="100"/>
      <c r="D112" s="103"/>
      <c r="E112" s="99"/>
      <c r="F112" s="99"/>
      <c r="G112" s="106"/>
    </row>
    <row r="113" spans="1:9" ht="299.25" x14ac:dyDescent="0.2">
      <c r="B113" s="100" t="s">
        <v>474</v>
      </c>
      <c r="C113" s="182" t="s">
        <v>476</v>
      </c>
      <c r="D113" s="97" t="s">
        <v>100</v>
      </c>
      <c r="E113" s="88">
        <v>1</v>
      </c>
      <c r="F113" s="185"/>
      <c r="G113" s="90">
        <f>ROUND(E113*F113,2)</f>
        <v>0</v>
      </c>
      <c r="I113" s="91"/>
    </row>
    <row r="114" spans="1:9" s="104" customFormat="1" ht="185.25" x14ac:dyDescent="0.2">
      <c r="A114" s="101" t="s">
        <v>118</v>
      </c>
      <c r="B114" s="96" t="s">
        <v>431</v>
      </c>
      <c r="C114" s="125"/>
      <c r="D114" s="126"/>
      <c r="E114" s="127"/>
      <c r="F114" s="127"/>
      <c r="G114" s="127"/>
    </row>
    <row r="115" spans="1:9" s="104" customFormat="1" ht="299.25" x14ac:dyDescent="0.2">
      <c r="A115" s="85"/>
      <c r="B115" s="96" t="s">
        <v>473</v>
      </c>
      <c r="C115" s="182" t="s">
        <v>476</v>
      </c>
      <c r="D115" s="97" t="s">
        <v>100</v>
      </c>
      <c r="E115" s="88">
        <v>1</v>
      </c>
      <c r="F115" s="185"/>
      <c r="G115" s="90">
        <f>ROUND(E115*F115,2)</f>
        <v>0</v>
      </c>
      <c r="I115" s="91"/>
    </row>
    <row r="116" spans="1:9" s="104" customFormat="1" ht="199.5" x14ac:dyDescent="0.2">
      <c r="A116" s="101" t="s">
        <v>119</v>
      </c>
      <c r="B116" s="96" t="s">
        <v>364</v>
      </c>
      <c r="C116" s="125"/>
    </row>
    <row r="117" spans="1:9" s="104" customFormat="1" ht="313.5" x14ac:dyDescent="0.2">
      <c r="A117" s="85"/>
      <c r="B117" s="96" t="s">
        <v>475</v>
      </c>
      <c r="C117" s="182" t="s">
        <v>476</v>
      </c>
      <c r="D117" s="97"/>
      <c r="E117" s="88"/>
      <c r="F117" s="88"/>
      <c r="G117" s="90"/>
    </row>
    <row r="118" spans="1:9" s="104" customFormat="1" ht="114" x14ac:dyDescent="0.2">
      <c r="A118" s="85"/>
      <c r="B118" s="100" t="s">
        <v>365</v>
      </c>
      <c r="C118" s="100"/>
      <c r="D118" s="97" t="s">
        <v>100</v>
      </c>
      <c r="E118" s="88">
        <v>2</v>
      </c>
      <c r="F118" s="185"/>
      <c r="G118" s="90">
        <f>ROUND(E118*F118,2)</f>
        <v>0</v>
      </c>
      <c r="I118" s="91"/>
    </row>
    <row r="119" spans="1:9" s="67" customFormat="1" ht="15.75" thickBot="1" x14ac:dyDescent="0.3">
      <c r="A119" s="7"/>
      <c r="B119" s="93" t="s">
        <v>75</v>
      </c>
      <c r="C119" s="93"/>
      <c r="D119" s="8"/>
      <c r="E119" s="8"/>
      <c r="F119" s="9"/>
      <c r="G119" s="9">
        <f>SUM(G111:G118)</f>
        <v>0</v>
      </c>
    </row>
    <row r="120" spans="1:9" ht="15" thickTop="1" x14ac:dyDescent="0.2"/>
    <row r="122" spans="1:9" s="13" customFormat="1" ht="15" x14ac:dyDescent="0.25">
      <c r="A122" s="10" t="s">
        <v>48</v>
      </c>
      <c r="B122" s="94" t="s">
        <v>73</v>
      </c>
      <c r="C122" s="119"/>
      <c r="D122" s="11"/>
      <c r="E122" s="11"/>
      <c r="F122" s="12"/>
      <c r="G122" s="12"/>
    </row>
    <row r="123" spans="1:9" x14ac:dyDescent="0.2">
      <c r="B123" s="96"/>
      <c r="C123" s="96"/>
      <c r="D123" s="97"/>
      <c r="G123" s="90"/>
    </row>
    <row r="124" spans="1:9" x14ac:dyDescent="0.2">
      <c r="B124" s="98" t="s">
        <v>366</v>
      </c>
      <c r="C124" s="96"/>
      <c r="D124" s="97"/>
      <c r="G124" s="90"/>
    </row>
    <row r="125" spans="1:9" ht="99.75" x14ac:dyDescent="0.2">
      <c r="A125" s="101" t="s">
        <v>120</v>
      </c>
      <c r="B125" s="100" t="s">
        <v>338</v>
      </c>
      <c r="C125" s="100"/>
      <c r="D125" s="97"/>
      <c r="G125" s="90"/>
    </row>
    <row r="126" spans="1:9" ht="15.75" x14ac:dyDescent="0.2">
      <c r="A126" s="101" t="s">
        <v>229</v>
      </c>
      <c r="B126" s="173" t="s">
        <v>339</v>
      </c>
      <c r="C126" s="173"/>
      <c r="D126" s="97" t="s">
        <v>11</v>
      </c>
      <c r="E126" s="88">
        <v>10.5</v>
      </c>
      <c r="F126" s="185"/>
      <c r="G126" s="90">
        <f t="shared" ref="G126" si="9">ROUND(E126*F126,2)</f>
        <v>0</v>
      </c>
      <c r="I126" s="91"/>
    </row>
    <row r="127" spans="1:9" ht="85.5" x14ac:dyDescent="0.2">
      <c r="A127" s="101" t="s">
        <v>121</v>
      </c>
      <c r="B127" s="100" t="s">
        <v>368</v>
      </c>
      <c r="C127" s="110" t="s">
        <v>397</v>
      </c>
      <c r="D127" s="97"/>
      <c r="G127" s="90"/>
    </row>
    <row r="128" spans="1:9" ht="15.75" x14ac:dyDescent="0.2">
      <c r="A128" s="101" t="s">
        <v>369</v>
      </c>
      <c r="B128" s="173" t="s">
        <v>339</v>
      </c>
      <c r="C128" s="173"/>
      <c r="D128" s="97" t="s">
        <v>11</v>
      </c>
      <c r="E128" s="88">
        <v>10.5</v>
      </c>
      <c r="F128" s="185"/>
      <c r="G128" s="90">
        <f t="shared" ref="G128:G129" si="10">ROUND(E128*F128,2)</f>
        <v>0</v>
      </c>
      <c r="I128" s="91"/>
    </row>
    <row r="129" spans="1:9" ht="99.75" x14ac:dyDescent="0.2">
      <c r="A129" s="101" t="s">
        <v>122</v>
      </c>
      <c r="B129" s="100" t="s">
        <v>367</v>
      </c>
      <c r="C129" s="110" t="s">
        <v>397</v>
      </c>
      <c r="D129" s="97" t="s">
        <v>11</v>
      </c>
      <c r="E129" s="88">
        <v>5.68</v>
      </c>
      <c r="F129" s="185"/>
      <c r="G129" s="90">
        <f t="shared" si="10"/>
        <v>0</v>
      </c>
      <c r="I129" s="91"/>
    </row>
    <row r="130" spans="1:9" x14ac:dyDescent="0.2">
      <c r="B130" s="98" t="s">
        <v>198</v>
      </c>
      <c r="C130" s="96"/>
      <c r="D130" s="97"/>
      <c r="G130" s="90"/>
    </row>
    <row r="131" spans="1:9" ht="156.75" x14ac:dyDescent="0.2">
      <c r="A131" s="81" t="s">
        <v>230</v>
      </c>
      <c r="B131" s="96" t="s">
        <v>183</v>
      </c>
      <c r="C131" s="96"/>
      <c r="D131" s="97"/>
      <c r="E131" s="106"/>
      <c r="G131" s="90"/>
    </row>
    <row r="132" spans="1:9" ht="15.75" x14ac:dyDescent="0.2">
      <c r="A132" s="85" t="s">
        <v>340</v>
      </c>
      <c r="B132" s="96" t="s">
        <v>180</v>
      </c>
      <c r="C132" s="96"/>
      <c r="D132" s="126" t="s">
        <v>104</v>
      </c>
      <c r="E132" s="127">
        <v>165.37</v>
      </c>
      <c r="F132" s="184"/>
      <c r="G132" s="127">
        <f t="shared" ref="G132:G135" si="11">ROUND(E132*F132,2)</f>
        <v>0</v>
      </c>
      <c r="I132" s="91"/>
    </row>
    <row r="133" spans="1:9" ht="15.75" x14ac:dyDescent="0.2">
      <c r="A133" s="85" t="s">
        <v>341</v>
      </c>
      <c r="B133" s="96" t="s">
        <v>181</v>
      </c>
      <c r="C133" s="96"/>
      <c r="D133" s="126" t="s">
        <v>104</v>
      </c>
      <c r="E133" s="127">
        <v>58.040000000000006</v>
      </c>
      <c r="F133" s="184"/>
      <c r="G133" s="127">
        <f t="shared" si="11"/>
        <v>0</v>
      </c>
      <c r="I133" s="91"/>
    </row>
    <row r="134" spans="1:9" ht="71.25" x14ac:dyDescent="0.2">
      <c r="A134" s="81" t="s">
        <v>156</v>
      </c>
      <c r="B134" s="140" t="s">
        <v>278</v>
      </c>
      <c r="C134" s="132"/>
      <c r="D134" s="71" t="s">
        <v>11</v>
      </c>
      <c r="E134" s="74">
        <v>130.5</v>
      </c>
      <c r="F134" s="189"/>
      <c r="G134" s="90">
        <f t="shared" si="11"/>
        <v>0</v>
      </c>
      <c r="I134" s="91"/>
    </row>
    <row r="135" spans="1:9" ht="114" x14ac:dyDescent="0.2">
      <c r="A135" s="85" t="s">
        <v>318</v>
      </c>
      <c r="B135" s="96" t="s">
        <v>432</v>
      </c>
      <c r="C135" s="182" t="s">
        <v>396</v>
      </c>
      <c r="D135" s="97" t="s">
        <v>11</v>
      </c>
      <c r="E135" s="127">
        <v>34.869999999999997</v>
      </c>
      <c r="F135" s="185"/>
      <c r="G135" s="90">
        <f t="shared" si="11"/>
        <v>0</v>
      </c>
      <c r="I135" s="91"/>
    </row>
    <row r="136" spans="1:9" ht="99.75" x14ac:dyDescent="0.2">
      <c r="A136" s="85" t="s">
        <v>321</v>
      </c>
      <c r="B136" s="139" t="s">
        <v>408</v>
      </c>
      <c r="C136" s="110"/>
      <c r="D136" s="97" t="s">
        <v>11</v>
      </c>
      <c r="E136" s="127">
        <v>58.040000000000006</v>
      </c>
      <c r="F136" s="185"/>
      <c r="G136" s="90">
        <f>ROUND(E136*F136,2)</f>
        <v>0</v>
      </c>
      <c r="I136" s="91"/>
    </row>
    <row r="137" spans="1:9" x14ac:dyDescent="0.2">
      <c r="B137" s="98" t="s">
        <v>124</v>
      </c>
      <c r="C137" s="98"/>
      <c r="G137" s="90"/>
    </row>
    <row r="138" spans="1:9" ht="99.75" x14ac:dyDescent="0.2">
      <c r="A138" s="101" t="s">
        <v>342</v>
      </c>
      <c r="B138" s="100" t="s">
        <v>370</v>
      </c>
      <c r="C138" s="110"/>
      <c r="D138" s="102" t="s">
        <v>100</v>
      </c>
      <c r="E138" s="88">
        <v>4</v>
      </c>
      <c r="F138" s="185"/>
      <c r="G138" s="90">
        <f t="shared" ref="G138" si="12">ROUND(E138*F138,2)</f>
        <v>0</v>
      </c>
      <c r="I138" s="91"/>
    </row>
    <row r="139" spans="1:9" ht="85.5" x14ac:dyDescent="0.2">
      <c r="A139" s="101" t="s">
        <v>343</v>
      </c>
      <c r="B139" s="96" t="s">
        <v>199</v>
      </c>
      <c r="C139" s="110"/>
      <c r="D139" s="102" t="s">
        <v>103</v>
      </c>
      <c r="E139" s="88">
        <v>5</v>
      </c>
      <c r="F139" s="185"/>
      <c r="G139" s="90">
        <f>ROUND(E139*F139,2)</f>
        <v>0</v>
      </c>
      <c r="I139" s="91"/>
    </row>
    <row r="140" spans="1:9" ht="85.5" x14ac:dyDescent="0.2">
      <c r="A140" s="101" t="s">
        <v>337</v>
      </c>
      <c r="B140" s="96" t="s">
        <v>336</v>
      </c>
      <c r="C140" s="110"/>
      <c r="D140" s="102" t="s">
        <v>103</v>
      </c>
      <c r="E140" s="88">
        <v>10</v>
      </c>
      <c r="F140" s="185"/>
      <c r="G140" s="90">
        <f t="shared" ref="G140:G141" si="13">ROUND(E140*F140,2)</f>
        <v>0</v>
      </c>
      <c r="I140" s="91"/>
    </row>
    <row r="141" spans="1:9" ht="161.25" x14ac:dyDescent="0.2">
      <c r="A141" s="101" t="s">
        <v>344</v>
      </c>
      <c r="B141" s="100" t="s">
        <v>433</v>
      </c>
      <c r="C141" s="110"/>
      <c r="D141" s="102" t="s">
        <v>100</v>
      </c>
      <c r="E141" s="88">
        <v>1</v>
      </c>
      <c r="F141" s="185"/>
      <c r="G141" s="90">
        <f t="shared" si="13"/>
        <v>0</v>
      </c>
      <c r="I141" s="91"/>
    </row>
    <row r="142" spans="1:9" s="67" customFormat="1" ht="15.75" thickBot="1" x14ac:dyDescent="0.3">
      <c r="A142" s="7"/>
      <c r="B142" s="93" t="s">
        <v>76</v>
      </c>
      <c r="C142" s="93"/>
      <c r="D142" s="8"/>
      <c r="E142" s="8"/>
      <c r="F142" s="9"/>
      <c r="G142" s="9">
        <f>SUM(G125:G141)</f>
        <v>0</v>
      </c>
    </row>
    <row r="143" spans="1:9" s="67" customFormat="1" ht="15.75" thickTop="1" x14ac:dyDescent="0.25">
      <c r="A143" s="45"/>
      <c r="B143" s="94"/>
      <c r="C143" s="94"/>
      <c r="D143" s="46"/>
      <c r="E143" s="46"/>
      <c r="F143" s="47"/>
      <c r="G143" s="47"/>
    </row>
    <row r="144" spans="1:9" s="67" customFormat="1" ht="15" x14ac:dyDescent="0.25">
      <c r="A144" s="45"/>
      <c r="B144" s="94"/>
      <c r="C144" s="94"/>
      <c r="D144" s="46"/>
      <c r="E144" s="46"/>
      <c r="F144" s="47"/>
      <c r="G144" s="47"/>
    </row>
    <row r="145" spans="1:15" s="13" customFormat="1" ht="15" x14ac:dyDescent="0.25">
      <c r="A145" s="10" t="s">
        <v>126</v>
      </c>
      <c r="B145" s="94" t="s">
        <v>127</v>
      </c>
      <c r="C145" s="94"/>
      <c r="D145" s="11"/>
      <c r="E145" s="11"/>
      <c r="F145" s="12"/>
      <c r="G145" s="12"/>
    </row>
    <row r="147" spans="1:15" ht="42.75" x14ac:dyDescent="0.2">
      <c r="A147" s="85" t="s">
        <v>123</v>
      </c>
      <c r="B147" s="96" t="s">
        <v>168</v>
      </c>
      <c r="C147" s="171"/>
      <c r="D147" s="97" t="s">
        <v>100</v>
      </c>
      <c r="E147" s="88">
        <v>1</v>
      </c>
      <c r="F147" s="185"/>
      <c r="G147" s="90">
        <f>ROUND(E147*F147,2)</f>
        <v>0</v>
      </c>
      <c r="I147" s="91"/>
    </row>
    <row r="148" spans="1:15" ht="101.25" x14ac:dyDescent="0.2">
      <c r="A148" s="101" t="s">
        <v>128</v>
      </c>
      <c r="B148" s="100" t="s">
        <v>231</v>
      </c>
      <c r="C148" s="100"/>
      <c r="D148" s="97" t="s">
        <v>100</v>
      </c>
      <c r="E148" s="88">
        <v>1</v>
      </c>
      <c r="F148" s="185"/>
      <c r="G148" s="90">
        <f t="shared" ref="G148:G151" si="14">ROUND(E148*F148,2)</f>
        <v>0</v>
      </c>
      <c r="I148" s="91"/>
    </row>
    <row r="149" spans="1:15" ht="57" x14ac:dyDescent="0.2">
      <c r="A149" s="101" t="s">
        <v>207</v>
      </c>
      <c r="B149" s="159" t="s">
        <v>294</v>
      </c>
      <c r="C149" s="159"/>
      <c r="D149" s="97" t="s">
        <v>100</v>
      </c>
      <c r="E149" s="88">
        <v>1</v>
      </c>
      <c r="F149" s="185"/>
      <c r="G149" s="90">
        <f t="shared" si="14"/>
        <v>0</v>
      </c>
      <c r="I149" s="91"/>
    </row>
    <row r="150" spans="1:15" ht="171" x14ac:dyDescent="0.2">
      <c r="A150" s="101" t="s">
        <v>232</v>
      </c>
      <c r="B150" s="96" t="s">
        <v>169</v>
      </c>
      <c r="C150" s="96"/>
      <c r="D150" s="97" t="s">
        <v>100</v>
      </c>
      <c r="E150" s="88">
        <v>1</v>
      </c>
      <c r="F150" s="185"/>
      <c r="G150" s="90">
        <f t="shared" si="14"/>
        <v>0</v>
      </c>
      <c r="I150" s="91"/>
    </row>
    <row r="151" spans="1:15" ht="199.5" x14ac:dyDescent="0.2">
      <c r="A151" s="101" t="s">
        <v>345</v>
      </c>
      <c r="B151" s="96" t="s">
        <v>170</v>
      </c>
      <c r="C151" s="96"/>
      <c r="D151" s="97" t="s">
        <v>100</v>
      </c>
      <c r="E151" s="88">
        <v>1</v>
      </c>
      <c r="F151" s="185"/>
      <c r="G151" s="90">
        <f t="shared" si="14"/>
        <v>0</v>
      </c>
      <c r="I151" s="91"/>
    </row>
    <row r="152" spans="1:15" s="67" customFormat="1" ht="15.75" thickBot="1" x14ac:dyDescent="0.3">
      <c r="A152" s="7"/>
      <c r="B152" s="93" t="s">
        <v>129</v>
      </c>
      <c r="C152" s="93"/>
      <c r="D152" s="8"/>
      <c r="E152" s="8"/>
      <c r="F152" s="9"/>
      <c r="G152" s="9">
        <f>SUM(G147:G151)</f>
        <v>0</v>
      </c>
    </row>
    <row r="153" spans="1:15" ht="15" thickTop="1" x14ac:dyDescent="0.2">
      <c r="J153" s="104"/>
      <c r="K153" s="104"/>
      <c r="L153" s="104"/>
      <c r="M153" s="104"/>
      <c r="N153" s="104"/>
      <c r="O153" s="104"/>
    </row>
    <row r="154" spans="1:15" x14ac:dyDescent="0.2">
      <c r="J154" s="104"/>
      <c r="K154" s="104"/>
      <c r="L154" s="104"/>
      <c r="M154" s="104"/>
      <c r="N154" s="104"/>
      <c r="O154" s="104"/>
    </row>
    <row r="155" spans="1:15" s="6" customFormat="1" ht="15.75" x14ac:dyDescent="0.25">
      <c r="A155" s="3" t="s">
        <v>25</v>
      </c>
      <c r="B155" s="84" t="s">
        <v>49</v>
      </c>
      <c r="C155" s="84"/>
      <c r="D155" s="4"/>
      <c r="E155" s="4"/>
      <c r="F155" s="5"/>
      <c r="G155" s="5"/>
    </row>
    <row r="156" spans="1:15" x14ac:dyDescent="0.2">
      <c r="B156" s="86"/>
      <c r="C156" s="86"/>
      <c r="D156" s="87"/>
      <c r="E156" s="87"/>
    </row>
    <row r="157" spans="1:15" s="104" customFormat="1" ht="15" x14ac:dyDescent="0.2">
      <c r="A157" s="49"/>
      <c r="B157" s="111" t="s">
        <v>187</v>
      </c>
      <c r="C157" s="111"/>
      <c r="D157" s="50"/>
      <c r="E157" s="50"/>
      <c r="F157" s="51"/>
      <c r="G157" s="51"/>
    </row>
    <row r="158" spans="1:15" s="13" customFormat="1" ht="15" x14ac:dyDescent="0.25">
      <c r="A158" s="85"/>
      <c r="B158" s="108"/>
      <c r="C158" s="108"/>
      <c r="D158" s="87"/>
      <c r="E158" s="87"/>
      <c r="F158" s="88"/>
      <c r="G158" s="88"/>
    </row>
    <row r="159" spans="1:15" s="13" customFormat="1" ht="15" x14ac:dyDescent="0.25">
      <c r="A159" s="10" t="s">
        <v>50</v>
      </c>
      <c r="B159" s="94" t="s">
        <v>89</v>
      </c>
      <c r="C159" s="94"/>
      <c r="D159" s="11"/>
      <c r="E159" s="11"/>
      <c r="F159" s="12"/>
      <c r="G159" s="12"/>
    </row>
    <row r="160" spans="1:15" x14ac:dyDescent="0.2">
      <c r="B160" s="96"/>
      <c r="C160" s="96"/>
      <c r="D160" s="97"/>
      <c r="G160" s="90"/>
    </row>
    <row r="161" spans="1:9" ht="99.75" x14ac:dyDescent="0.2">
      <c r="A161" s="85" t="s">
        <v>97</v>
      </c>
      <c r="B161" s="96" t="s">
        <v>99</v>
      </c>
      <c r="C161" s="96"/>
      <c r="D161" s="97"/>
      <c r="G161" s="90"/>
    </row>
    <row r="162" spans="1:9" x14ac:dyDescent="0.2">
      <c r="A162" s="81" t="s">
        <v>105</v>
      </c>
      <c r="B162" s="157" t="s">
        <v>233</v>
      </c>
      <c r="C162" s="125"/>
      <c r="D162" s="129" t="s">
        <v>234</v>
      </c>
      <c r="E162" s="138"/>
      <c r="F162" s="128"/>
      <c r="G162" s="128"/>
    </row>
    <row r="163" spans="1:9" ht="42.75" x14ac:dyDescent="0.2">
      <c r="A163" s="81" t="s">
        <v>106</v>
      </c>
      <c r="B163" s="157" t="s">
        <v>235</v>
      </c>
      <c r="C163" s="125"/>
      <c r="D163" s="137" t="s">
        <v>100</v>
      </c>
      <c r="E163" s="138">
        <v>1</v>
      </c>
      <c r="F163" s="187"/>
      <c r="G163" s="128">
        <f t="shared" ref="G163:G175" si="15">ROUND(E163*F163,2)</f>
        <v>0</v>
      </c>
      <c r="I163" s="91"/>
    </row>
    <row r="164" spans="1:9" x14ac:dyDescent="0.2">
      <c r="A164" s="81" t="s">
        <v>107</v>
      </c>
      <c r="B164" s="131" t="s">
        <v>176</v>
      </c>
      <c r="C164" s="125"/>
      <c r="D164" s="137" t="s">
        <v>100</v>
      </c>
      <c r="E164" s="138">
        <v>1</v>
      </c>
      <c r="F164" s="187"/>
      <c r="G164" s="128">
        <f t="shared" si="15"/>
        <v>0</v>
      </c>
      <c r="I164" s="91"/>
    </row>
    <row r="165" spans="1:9" x14ac:dyDescent="0.2">
      <c r="A165" s="81" t="s">
        <v>108</v>
      </c>
      <c r="B165" s="100" t="s">
        <v>295</v>
      </c>
      <c r="C165" s="141"/>
      <c r="D165" s="137" t="s">
        <v>100</v>
      </c>
      <c r="E165" s="138">
        <v>1</v>
      </c>
      <c r="F165" s="187"/>
      <c r="G165" s="128">
        <f t="shared" si="15"/>
        <v>0</v>
      </c>
      <c r="I165" s="91"/>
    </row>
    <row r="166" spans="1:9" x14ac:dyDescent="0.2">
      <c r="A166" s="81" t="s">
        <v>142</v>
      </c>
      <c r="B166" s="131" t="s">
        <v>176</v>
      </c>
      <c r="C166" s="141"/>
      <c r="D166" s="137" t="s">
        <v>100</v>
      </c>
      <c r="E166" s="138">
        <v>1</v>
      </c>
      <c r="F166" s="187"/>
      <c r="G166" s="128">
        <f t="shared" si="15"/>
        <v>0</v>
      </c>
      <c r="I166" s="91"/>
    </row>
    <row r="167" spans="1:9" ht="42.75" x14ac:dyDescent="0.2">
      <c r="A167" s="81" t="s">
        <v>143</v>
      </c>
      <c r="B167" s="157" t="s">
        <v>236</v>
      </c>
      <c r="C167" s="141"/>
      <c r="D167" s="137" t="s">
        <v>100</v>
      </c>
      <c r="E167" s="138">
        <v>1</v>
      </c>
      <c r="F167" s="187"/>
      <c r="G167" s="128">
        <f t="shared" si="15"/>
        <v>0</v>
      </c>
      <c r="H167" s="72"/>
      <c r="I167" s="91"/>
    </row>
    <row r="168" spans="1:9" ht="142.5" x14ac:dyDescent="0.2">
      <c r="A168" s="85" t="s">
        <v>146</v>
      </c>
      <c r="B168" s="157" t="s">
        <v>434</v>
      </c>
      <c r="C168" s="125"/>
      <c r="D168" s="73" t="s">
        <v>100</v>
      </c>
      <c r="E168" s="74">
        <v>1</v>
      </c>
      <c r="F168" s="189"/>
      <c r="G168" s="75">
        <f t="shared" si="15"/>
        <v>0</v>
      </c>
      <c r="H168" s="72"/>
      <c r="I168" s="91"/>
    </row>
    <row r="169" spans="1:9" ht="85.5" x14ac:dyDescent="0.2">
      <c r="A169" s="85" t="s">
        <v>153</v>
      </c>
      <c r="B169" s="142" t="s">
        <v>237</v>
      </c>
      <c r="C169" s="125"/>
      <c r="D169" s="137" t="s">
        <v>100</v>
      </c>
      <c r="E169" s="138">
        <v>1</v>
      </c>
      <c r="F169" s="187"/>
      <c r="G169" s="128">
        <f t="shared" si="15"/>
        <v>0</v>
      </c>
      <c r="H169" s="72"/>
      <c r="I169" s="91"/>
    </row>
    <row r="170" spans="1:9" x14ac:dyDescent="0.2">
      <c r="A170" s="101" t="s">
        <v>154</v>
      </c>
      <c r="B170" s="115" t="s">
        <v>177</v>
      </c>
      <c r="C170" s="115"/>
      <c r="D170" s="71" t="s">
        <v>100</v>
      </c>
      <c r="E170" s="87">
        <v>1</v>
      </c>
      <c r="F170" s="189"/>
      <c r="G170" s="90">
        <f t="shared" si="15"/>
        <v>0</v>
      </c>
      <c r="I170" s="91"/>
    </row>
    <row r="171" spans="1:9" ht="85.5" x14ac:dyDescent="0.2">
      <c r="A171" s="101" t="s">
        <v>271</v>
      </c>
      <c r="B171" s="100" t="s">
        <v>435</v>
      </c>
      <c r="C171" s="100"/>
      <c r="D171" s="97" t="s">
        <v>100</v>
      </c>
      <c r="E171" s="99">
        <v>1</v>
      </c>
      <c r="F171" s="185"/>
      <c r="G171" s="90">
        <f t="shared" si="15"/>
        <v>0</v>
      </c>
      <c r="I171" s="91"/>
    </row>
    <row r="172" spans="1:9" ht="114" x14ac:dyDescent="0.2">
      <c r="A172" s="101" t="s">
        <v>296</v>
      </c>
      <c r="B172" s="118" t="s">
        <v>436</v>
      </c>
      <c r="C172" s="100"/>
      <c r="D172" s="97" t="s">
        <v>100</v>
      </c>
      <c r="E172" s="88">
        <v>4</v>
      </c>
      <c r="F172" s="185"/>
      <c r="G172" s="90">
        <f t="shared" ref="G172" si="16">ROUND(E172*F172,2)</f>
        <v>0</v>
      </c>
      <c r="I172" s="91"/>
    </row>
    <row r="173" spans="1:9" x14ac:dyDescent="0.2">
      <c r="A173" s="85" t="s">
        <v>411</v>
      </c>
      <c r="B173" s="96" t="s">
        <v>101</v>
      </c>
      <c r="C173" s="96"/>
      <c r="D173" s="97" t="s">
        <v>100</v>
      </c>
      <c r="E173" s="88">
        <v>1</v>
      </c>
      <c r="F173" s="185"/>
      <c r="G173" s="90">
        <f t="shared" si="15"/>
        <v>0</v>
      </c>
      <c r="I173" s="91"/>
    </row>
    <row r="174" spans="1:9" ht="28.5" x14ac:dyDescent="0.2">
      <c r="A174" s="85" t="s">
        <v>438</v>
      </c>
      <c r="B174" s="157" t="s">
        <v>437</v>
      </c>
      <c r="C174" s="149"/>
      <c r="D174" s="150" t="s">
        <v>100</v>
      </c>
      <c r="E174" s="147">
        <v>1</v>
      </c>
      <c r="F174" s="187"/>
      <c r="G174" s="148">
        <f t="shared" si="15"/>
        <v>0</v>
      </c>
      <c r="I174" s="91"/>
    </row>
    <row r="175" spans="1:9" ht="42.75" x14ac:dyDescent="0.2">
      <c r="A175" s="101" t="s">
        <v>439</v>
      </c>
      <c r="B175" s="115" t="s">
        <v>440</v>
      </c>
      <c r="C175" s="100"/>
      <c r="D175" s="97" t="s">
        <v>100</v>
      </c>
      <c r="E175" s="88">
        <v>1</v>
      </c>
      <c r="F175" s="185"/>
      <c r="G175" s="90">
        <f t="shared" si="15"/>
        <v>0</v>
      </c>
      <c r="I175" s="91"/>
    </row>
    <row r="176" spans="1:9" ht="171" x14ac:dyDescent="0.2">
      <c r="A176" s="85" t="s">
        <v>98</v>
      </c>
      <c r="B176" s="143" t="s">
        <v>238</v>
      </c>
      <c r="C176" s="96"/>
      <c r="D176" s="97" t="s">
        <v>100</v>
      </c>
      <c r="E176" s="88">
        <v>1</v>
      </c>
      <c r="F176" s="185"/>
      <c r="G176" s="90">
        <f t="shared" ref="G176" si="17">ROUND(E176*F176,2)</f>
        <v>0</v>
      </c>
      <c r="I176" s="91"/>
    </row>
    <row r="177" spans="1:9" s="67" customFormat="1" ht="15.75" thickBot="1" x14ac:dyDescent="0.3">
      <c r="A177" s="7"/>
      <c r="B177" s="93" t="s">
        <v>90</v>
      </c>
      <c r="C177" s="93"/>
      <c r="D177" s="8"/>
      <c r="E177" s="8"/>
      <c r="F177" s="9"/>
      <c r="G177" s="9">
        <f>SUM(G161:G176)</f>
        <v>0</v>
      </c>
    </row>
    <row r="178" spans="1:9" ht="15" thickTop="1" x14ac:dyDescent="0.2">
      <c r="B178" s="86"/>
      <c r="C178" s="86"/>
      <c r="D178" s="87"/>
      <c r="E178" s="87"/>
    </row>
    <row r="179" spans="1:9" x14ac:dyDescent="0.2">
      <c r="B179" s="86"/>
      <c r="C179" s="86"/>
      <c r="D179" s="87"/>
      <c r="E179" s="87"/>
    </row>
    <row r="180" spans="1:9" s="13" customFormat="1" ht="15" x14ac:dyDescent="0.25">
      <c r="A180" s="10" t="s">
        <v>51</v>
      </c>
      <c r="B180" s="94" t="s">
        <v>77</v>
      </c>
      <c r="C180" s="94"/>
      <c r="D180" s="11"/>
      <c r="E180" s="11"/>
      <c r="F180" s="12"/>
      <c r="G180" s="12"/>
    </row>
    <row r="181" spans="1:9" x14ac:dyDescent="0.2">
      <c r="B181" s="96"/>
      <c r="C181" s="96"/>
      <c r="D181" s="97"/>
      <c r="G181" s="90"/>
    </row>
    <row r="182" spans="1:9" x14ac:dyDescent="0.2">
      <c r="A182" s="144"/>
      <c r="B182" s="145" t="s">
        <v>239</v>
      </c>
      <c r="C182" s="146"/>
      <c r="D182" s="133"/>
      <c r="E182" s="133"/>
      <c r="F182" s="133"/>
      <c r="G182" s="127"/>
    </row>
    <row r="183" spans="1:9" ht="99.75" x14ac:dyDescent="0.2">
      <c r="A183" s="81" t="s">
        <v>111</v>
      </c>
      <c r="B183" s="160" t="s">
        <v>322</v>
      </c>
      <c r="C183" s="125"/>
      <c r="D183" s="126"/>
      <c r="E183" s="133"/>
      <c r="F183" s="133"/>
      <c r="G183" s="127"/>
    </row>
    <row r="184" spans="1:9" ht="42.75" x14ac:dyDescent="0.2">
      <c r="A184" s="81" t="s">
        <v>281</v>
      </c>
      <c r="B184" s="160" t="s">
        <v>323</v>
      </c>
      <c r="C184" s="125"/>
      <c r="D184" s="126" t="s">
        <v>100</v>
      </c>
      <c r="E184" s="133">
        <v>1</v>
      </c>
      <c r="F184" s="187"/>
      <c r="G184" s="127">
        <f t="shared" ref="G184:G185" si="18">ROUND(E184*F184,2)</f>
        <v>0</v>
      </c>
      <c r="I184" s="91"/>
    </row>
    <row r="185" spans="1:9" ht="42.75" x14ac:dyDescent="0.2">
      <c r="A185" s="81" t="s">
        <v>297</v>
      </c>
      <c r="B185" s="160" t="s">
        <v>371</v>
      </c>
      <c r="C185" s="125"/>
      <c r="D185" s="126" t="s">
        <v>100</v>
      </c>
      <c r="E185" s="133">
        <v>1</v>
      </c>
      <c r="F185" s="187"/>
      <c r="G185" s="127">
        <f t="shared" si="18"/>
        <v>0</v>
      </c>
      <c r="I185" s="91"/>
    </row>
    <row r="186" spans="1:9" ht="85.5" x14ac:dyDescent="0.2">
      <c r="A186" s="81" t="s">
        <v>112</v>
      </c>
      <c r="B186" s="157" t="s">
        <v>298</v>
      </c>
      <c r="C186" s="125"/>
      <c r="D186" s="126" t="s">
        <v>100</v>
      </c>
      <c r="E186" s="133">
        <v>1</v>
      </c>
      <c r="F186" s="187"/>
      <c r="G186" s="127">
        <f>ROUND(E186*F186,2)</f>
        <v>0</v>
      </c>
      <c r="I186" s="91"/>
    </row>
    <row r="187" spans="1:9" ht="28.5" x14ac:dyDescent="0.2">
      <c r="A187" s="81" t="s">
        <v>113</v>
      </c>
      <c r="B187" s="157" t="s">
        <v>240</v>
      </c>
      <c r="C187" s="125"/>
      <c r="D187" s="126" t="s">
        <v>100</v>
      </c>
      <c r="E187" s="133">
        <v>1</v>
      </c>
      <c r="F187" s="187"/>
      <c r="G187" s="127">
        <f>ROUND(E187*F187,2)</f>
        <v>0</v>
      </c>
      <c r="I187" s="91"/>
    </row>
    <row r="188" spans="1:9" x14ac:dyDescent="0.2">
      <c r="A188" s="81"/>
      <c r="B188" s="145" t="s">
        <v>299</v>
      </c>
      <c r="C188" s="125"/>
      <c r="D188" s="126"/>
      <c r="E188" s="133"/>
      <c r="F188" s="133"/>
      <c r="G188" s="127"/>
    </row>
    <row r="189" spans="1:9" ht="86.25" x14ac:dyDescent="0.2">
      <c r="A189" s="81" t="s">
        <v>138</v>
      </c>
      <c r="B189" s="131" t="s">
        <v>242</v>
      </c>
      <c r="C189" s="125"/>
      <c r="D189" s="150" t="s">
        <v>103</v>
      </c>
      <c r="E189" s="99">
        <v>20</v>
      </c>
      <c r="F189" s="190"/>
      <c r="G189" s="148">
        <f t="shared" ref="G189" si="19">ROUND(E189*F189,2)</f>
        <v>0</v>
      </c>
      <c r="I189" s="91"/>
    </row>
    <row r="190" spans="1:9" ht="87" x14ac:dyDescent="0.2">
      <c r="A190" s="81" t="s">
        <v>141</v>
      </c>
      <c r="B190" s="157" t="s">
        <v>5</v>
      </c>
      <c r="C190" s="125"/>
      <c r="D190" s="126"/>
      <c r="E190" s="133"/>
      <c r="F190" s="133"/>
      <c r="G190" s="127"/>
    </row>
    <row r="191" spans="1:9" ht="15.75" x14ac:dyDescent="0.2">
      <c r="A191" s="81" t="s">
        <v>218</v>
      </c>
      <c r="B191" s="149" t="s">
        <v>157</v>
      </c>
      <c r="C191" s="149"/>
      <c r="D191" s="150" t="s">
        <v>103</v>
      </c>
      <c r="E191" s="99">
        <v>5</v>
      </c>
      <c r="F191" s="190"/>
      <c r="G191" s="148">
        <f t="shared" ref="G191:G192" si="20">ROUND(E191*F191,2)</f>
        <v>0</v>
      </c>
      <c r="I191" s="91"/>
    </row>
    <row r="192" spans="1:9" ht="15.75" x14ac:dyDescent="0.2">
      <c r="A192" s="81" t="s">
        <v>300</v>
      </c>
      <c r="B192" s="149" t="s">
        <v>148</v>
      </c>
      <c r="C192" s="149"/>
      <c r="D192" s="150" t="s">
        <v>103</v>
      </c>
      <c r="E192" s="99">
        <v>15</v>
      </c>
      <c r="F192" s="190"/>
      <c r="G192" s="148">
        <f t="shared" si="20"/>
        <v>0</v>
      </c>
      <c r="I192" s="91"/>
    </row>
    <row r="193" spans="1:9" x14ac:dyDescent="0.2">
      <c r="A193" s="85" t="s">
        <v>144</v>
      </c>
      <c r="B193" s="96" t="s">
        <v>301</v>
      </c>
      <c r="C193" s="149"/>
      <c r="D193" s="150" t="s">
        <v>100</v>
      </c>
      <c r="E193" s="147">
        <v>1</v>
      </c>
      <c r="F193" s="190"/>
      <c r="G193" s="148">
        <f>ROUND(E193*F193,2)</f>
        <v>0</v>
      </c>
      <c r="I193" s="91"/>
    </row>
    <row r="194" spans="1:9" x14ac:dyDescent="0.2">
      <c r="A194" s="161"/>
      <c r="B194" s="145" t="s">
        <v>241</v>
      </c>
      <c r="C194" s="149"/>
      <c r="D194" s="150"/>
      <c r="E194" s="147"/>
      <c r="F194" s="147"/>
      <c r="G194" s="148"/>
    </row>
    <row r="195" spans="1:9" ht="128.25" x14ac:dyDescent="0.2">
      <c r="A195" s="81" t="s">
        <v>145</v>
      </c>
      <c r="B195" s="157" t="s">
        <v>409</v>
      </c>
      <c r="C195" s="125"/>
      <c r="D195" s="137" t="s">
        <v>100</v>
      </c>
      <c r="E195" s="138">
        <v>1</v>
      </c>
      <c r="F195" s="187"/>
      <c r="G195" s="128">
        <f>ROUND(E195*F195,2)</f>
        <v>0</v>
      </c>
      <c r="I195" s="91"/>
    </row>
    <row r="196" spans="1:9" ht="114" x14ac:dyDescent="0.2">
      <c r="A196" s="81" t="s">
        <v>155</v>
      </c>
      <c r="B196" s="157" t="s">
        <v>243</v>
      </c>
      <c r="C196" s="182" t="s">
        <v>395</v>
      </c>
      <c r="D196" s="137" t="s">
        <v>100</v>
      </c>
      <c r="E196" s="138">
        <v>1</v>
      </c>
      <c r="F196" s="187"/>
      <c r="G196" s="128">
        <f t="shared" ref="G196" si="21">ROUND(E196*F196,2)</f>
        <v>0</v>
      </c>
      <c r="I196" s="91"/>
    </row>
    <row r="197" spans="1:9" ht="71.25" x14ac:dyDescent="0.2">
      <c r="A197" s="81" t="s">
        <v>190</v>
      </c>
      <c r="B197" s="157" t="s">
        <v>302</v>
      </c>
      <c r="C197" s="125"/>
      <c r="D197" s="137" t="s">
        <v>100</v>
      </c>
      <c r="E197" s="138">
        <v>1</v>
      </c>
      <c r="F197" s="187"/>
      <c r="G197" s="128">
        <f>ROUND(E197*F197,2)</f>
        <v>0</v>
      </c>
      <c r="I197" s="91"/>
    </row>
    <row r="198" spans="1:9" ht="185.25" x14ac:dyDescent="0.2">
      <c r="A198" s="81" t="s">
        <v>283</v>
      </c>
      <c r="B198" s="157" t="s">
        <v>459</v>
      </c>
      <c r="C198" s="182" t="s">
        <v>463</v>
      </c>
      <c r="D198" s="137"/>
      <c r="E198" s="138"/>
      <c r="F198" s="133"/>
      <c r="G198" s="128"/>
    </row>
    <row r="199" spans="1:9" x14ac:dyDescent="0.2">
      <c r="A199" s="81" t="s">
        <v>460</v>
      </c>
      <c r="B199" s="157" t="s">
        <v>461</v>
      </c>
      <c r="C199" s="125"/>
      <c r="D199" s="137" t="s">
        <v>100</v>
      </c>
      <c r="E199" s="138">
        <v>1</v>
      </c>
      <c r="F199" s="187"/>
      <c r="G199" s="128">
        <f t="shared" ref="G199" si="22">ROUND(E199*F199,2)</f>
        <v>0</v>
      </c>
      <c r="I199" s="91"/>
    </row>
    <row r="200" spans="1:9" x14ac:dyDescent="0.2">
      <c r="A200" s="144"/>
      <c r="B200" s="145" t="s">
        <v>244</v>
      </c>
      <c r="C200" s="146"/>
      <c r="D200" s="133"/>
      <c r="E200" s="133"/>
      <c r="F200" s="133"/>
      <c r="G200" s="127"/>
    </row>
    <row r="201" spans="1:9" ht="114" x14ac:dyDescent="0.2">
      <c r="A201" s="81" t="s">
        <v>462</v>
      </c>
      <c r="B201" s="157" t="s">
        <v>303</v>
      </c>
      <c r="C201" s="125"/>
      <c r="D201" s="126" t="s">
        <v>100</v>
      </c>
      <c r="E201" s="133">
        <v>1</v>
      </c>
      <c r="F201" s="187"/>
      <c r="G201" s="127">
        <f>ROUND(E201*F201,2)</f>
        <v>0</v>
      </c>
      <c r="I201" s="91"/>
    </row>
    <row r="202" spans="1:9" s="67" customFormat="1" ht="15.75" thickBot="1" x14ac:dyDescent="0.3">
      <c r="A202" s="7"/>
      <c r="B202" s="93" t="s">
        <v>78</v>
      </c>
      <c r="C202" s="93"/>
      <c r="D202" s="8"/>
      <c r="E202" s="8"/>
      <c r="F202" s="9"/>
      <c r="G202" s="9">
        <f>SUM(G183:G201)</f>
        <v>0</v>
      </c>
    </row>
    <row r="203" spans="1:9" ht="15" thickTop="1" x14ac:dyDescent="0.2"/>
    <row r="205" spans="1:9" s="13" customFormat="1" ht="15" x14ac:dyDescent="0.25">
      <c r="A205" s="10" t="s">
        <v>52</v>
      </c>
      <c r="B205" s="94" t="s">
        <v>79</v>
      </c>
      <c r="C205" s="94"/>
      <c r="D205" s="11"/>
      <c r="E205" s="11"/>
      <c r="F205" s="12"/>
      <c r="G205" s="12"/>
    </row>
    <row r="206" spans="1:9" x14ac:dyDescent="0.2">
      <c r="B206" s="96"/>
      <c r="C206" s="96"/>
      <c r="D206" s="97"/>
      <c r="G206" s="90"/>
    </row>
    <row r="207" spans="1:9" s="104" customFormat="1" ht="156.75" x14ac:dyDescent="0.2">
      <c r="A207" s="85" t="s">
        <v>110</v>
      </c>
      <c r="B207" s="157" t="s">
        <v>372</v>
      </c>
      <c r="C207" s="48"/>
      <c r="D207" s="71"/>
      <c r="E207" s="88"/>
      <c r="F207" s="88"/>
      <c r="G207" s="90"/>
    </row>
    <row r="208" spans="1:9" s="104" customFormat="1" ht="85.5" x14ac:dyDescent="0.2">
      <c r="A208" s="114" t="s">
        <v>272</v>
      </c>
      <c r="B208" s="157" t="s">
        <v>442</v>
      </c>
      <c r="C208" s="48" t="s">
        <v>443</v>
      </c>
      <c r="D208" s="73" t="s">
        <v>100</v>
      </c>
      <c r="E208" s="74">
        <v>1</v>
      </c>
      <c r="F208" s="189"/>
      <c r="G208" s="75">
        <f>ROUND(E208*F208,2)</f>
        <v>0</v>
      </c>
      <c r="I208" s="91"/>
    </row>
    <row r="209" spans="1:9" s="104" customFormat="1" ht="142.5" x14ac:dyDescent="0.2">
      <c r="A209" s="101" t="s">
        <v>114</v>
      </c>
      <c r="B209" s="157" t="s">
        <v>444</v>
      </c>
      <c r="C209" s="195" t="s">
        <v>393</v>
      </c>
      <c r="D209" s="97" t="s">
        <v>100</v>
      </c>
      <c r="E209" s="88">
        <v>1</v>
      </c>
      <c r="F209" s="185"/>
      <c r="G209" s="90">
        <f>ROUND(E209*F209,2)</f>
        <v>0</v>
      </c>
      <c r="I209" s="91"/>
    </row>
    <row r="210" spans="1:9" s="104" customFormat="1" ht="156.75" x14ac:dyDescent="0.2">
      <c r="A210" s="85" t="s">
        <v>115</v>
      </c>
      <c r="B210" s="160" t="s">
        <v>410</v>
      </c>
      <c r="C210" s="182" t="s">
        <v>394</v>
      </c>
      <c r="D210" s="71"/>
      <c r="E210" s="88"/>
      <c r="F210" s="88"/>
      <c r="G210" s="90"/>
    </row>
    <row r="211" spans="1:9" s="104" customFormat="1" x14ac:dyDescent="0.2">
      <c r="A211" s="81" t="s">
        <v>246</v>
      </c>
      <c r="B211" s="208" t="s">
        <v>445</v>
      </c>
      <c r="C211" s="125"/>
      <c r="D211" s="126" t="s">
        <v>100</v>
      </c>
      <c r="E211" s="138">
        <v>1</v>
      </c>
      <c r="F211" s="187"/>
      <c r="G211" s="128">
        <f t="shared" ref="G211" si="23">ROUND(E211*F211,2)</f>
        <v>0</v>
      </c>
      <c r="I211" s="91"/>
    </row>
    <row r="212" spans="1:9" s="104" customFormat="1" ht="156.75" x14ac:dyDescent="0.2">
      <c r="A212" s="81" t="s">
        <v>116</v>
      </c>
      <c r="B212" s="142" t="s">
        <v>245</v>
      </c>
      <c r="C212" s="182" t="s">
        <v>392</v>
      </c>
      <c r="D212" s="71"/>
      <c r="E212" s="88"/>
      <c r="F212" s="88"/>
      <c r="G212" s="90"/>
    </row>
    <row r="213" spans="1:9" s="104" customFormat="1" ht="28.5" x14ac:dyDescent="0.2">
      <c r="A213" s="81" t="s">
        <v>324</v>
      </c>
      <c r="B213" s="157" t="s">
        <v>446</v>
      </c>
      <c r="C213" s="125"/>
      <c r="D213" s="73" t="s">
        <v>100</v>
      </c>
      <c r="E213" s="74">
        <v>1</v>
      </c>
      <c r="F213" s="189"/>
      <c r="G213" s="75">
        <f t="shared" ref="G213" si="24">ROUND(E213*F213,2)</f>
        <v>0</v>
      </c>
      <c r="I213" s="91"/>
    </row>
    <row r="214" spans="1:9" s="67" customFormat="1" ht="15.75" thickBot="1" x14ac:dyDescent="0.3">
      <c r="A214" s="7"/>
      <c r="B214" s="93" t="s">
        <v>80</v>
      </c>
      <c r="C214" s="93"/>
      <c r="D214" s="8"/>
      <c r="E214" s="8"/>
      <c r="F214" s="9"/>
      <c r="G214" s="9">
        <f>SUM(G207:G213)</f>
        <v>0</v>
      </c>
    </row>
    <row r="215" spans="1:9" ht="15" thickTop="1" x14ac:dyDescent="0.2"/>
    <row r="217" spans="1:9" s="13" customFormat="1" ht="15" x14ac:dyDescent="0.25">
      <c r="A217" s="10" t="s">
        <v>83</v>
      </c>
      <c r="B217" s="94" t="s">
        <v>81</v>
      </c>
      <c r="C217" s="94"/>
      <c r="D217" s="11"/>
      <c r="E217" s="11"/>
      <c r="F217" s="12"/>
      <c r="G217" s="12"/>
    </row>
    <row r="218" spans="1:9" x14ac:dyDescent="0.2">
      <c r="B218" s="96"/>
      <c r="C218" s="96"/>
      <c r="D218" s="97"/>
      <c r="G218" s="90"/>
    </row>
    <row r="219" spans="1:9" ht="42.75" x14ac:dyDescent="0.2">
      <c r="A219" s="81" t="s">
        <v>109</v>
      </c>
      <c r="B219" s="157" t="s">
        <v>373</v>
      </c>
      <c r="C219" s="125"/>
      <c r="D219" s="137"/>
      <c r="E219" s="138"/>
      <c r="F219" s="138"/>
      <c r="G219" s="128"/>
    </row>
    <row r="220" spans="1:9" ht="28.5" x14ac:dyDescent="0.2">
      <c r="A220" s="81" t="s">
        <v>193</v>
      </c>
      <c r="B220" s="157" t="s">
        <v>374</v>
      </c>
      <c r="C220" s="125"/>
      <c r="D220" s="137" t="s">
        <v>100</v>
      </c>
      <c r="E220" s="138">
        <v>1</v>
      </c>
      <c r="F220" s="187"/>
      <c r="G220" s="128">
        <f t="shared" ref="G220:G221" si="25">ROUND(E220*F220,2)</f>
        <v>0</v>
      </c>
      <c r="I220" s="91"/>
    </row>
    <row r="221" spans="1:9" ht="28.5" x14ac:dyDescent="0.2">
      <c r="A221" s="144" t="s">
        <v>194</v>
      </c>
      <c r="B221" s="157" t="s">
        <v>375</v>
      </c>
      <c r="C221" s="125"/>
      <c r="D221" s="137" t="s">
        <v>100</v>
      </c>
      <c r="E221" s="138">
        <v>1</v>
      </c>
      <c r="F221" s="187"/>
      <c r="G221" s="128">
        <f t="shared" si="25"/>
        <v>0</v>
      </c>
      <c r="I221" s="91"/>
    </row>
    <row r="222" spans="1:9" ht="42.75" x14ac:dyDescent="0.2">
      <c r="A222" s="81" t="s">
        <v>118</v>
      </c>
      <c r="B222" s="115" t="s">
        <v>447</v>
      </c>
      <c r="C222" s="125"/>
      <c r="D222" s="137"/>
      <c r="E222" s="138"/>
      <c r="F222" s="138"/>
      <c r="G222" s="128"/>
    </row>
    <row r="223" spans="1:9" ht="28.5" x14ac:dyDescent="0.2">
      <c r="A223" s="114" t="s">
        <v>269</v>
      </c>
      <c r="B223" s="115" t="s">
        <v>376</v>
      </c>
      <c r="C223" s="125"/>
      <c r="D223" s="71" t="s">
        <v>100</v>
      </c>
      <c r="E223" s="87">
        <v>1</v>
      </c>
      <c r="F223" s="189"/>
      <c r="G223" s="113">
        <f>ROUND(E223*F223,2)</f>
        <v>0</v>
      </c>
      <c r="I223" s="91"/>
    </row>
    <row r="224" spans="1:9" x14ac:dyDescent="0.2">
      <c r="A224" s="114" t="s">
        <v>270</v>
      </c>
      <c r="B224" s="115" t="s">
        <v>377</v>
      </c>
      <c r="C224" s="125"/>
      <c r="D224" s="71" t="s">
        <v>102</v>
      </c>
      <c r="E224" s="87">
        <v>2</v>
      </c>
      <c r="F224" s="189"/>
      <c r="G224" s="113">
        <f>ROUND(E224*F224,2)</f>
        <v>0</v>
      </c>
      <c r="I224" s="91"/>
    </row>
    <row r="225" spans="1:9" ht="128.25" x14ac:dyDescent="0.2">
      <c r="A225" s="114" t="s">
        <v>378</v>
      </c>
      <c r="B225" s="115" t="s">
        <v>379</v>
      </c>
      <c r="C225" s="125"/>
      <c r="D225" s="71" t="s">
        <v>100</v>
      </c>
      <c r="E225" s="87">
        <v>1</v>
      </c>
      <c r="F225" s="189"/>
      <c r="G225" s="113">
        <f>ROUND(E225*F225,2)</f>
        <v>0</v>
      </c>
      <c r="I225" s="91"/>
    </row>
    <row r="226" spans="1:9" x14ac:dyDescent="0.2">
      <c r="A226" s="114" t="s">
        <v>380</v>
      </c>
      <c r="B226" s="115" t="s">
        <v>381</v>
      </c>
      <c r="C226" s="182"/>
      <c r="D226" s="71" t="s">
        <v>100</v>
      </c>
      <c r="E226" s="87">
        <v>1</v>
      </c>
      <c r="F226" s="189"/>
      <c r="G226" s="113">
        <f>ROUND(E226*F226,2)</f>
        <v>0</v>
      </c>
      <c r="I226" s="91"/>
    </row>
    <row r="227" spans="1:9" ht="142.5" x14ac:dyDescent="0.2">
      <c r="A227" s="81" t="s">
        <v>119</v>
      </c>
      <c r="B227" s="157" t="s">
        <v>448</v>
      </c>
      <c r="C227" s="125"/>
      <c r="D227" s="71" t="s">
        <v>100</v>
      </c>
      <c r="E227" s="87">
        <v>1</v>
      </c>
      <c r="F227" s="189"/>
      <c r="G227" s="113">
        <f>ROUND(E227*F227,2)</f>
        <v>0</v>
      </c>
      <c r="I227" s="91"/>
    </row>
    <row r="228" spans="1:9" ht="85.5" x14ac:dyDescent="0.2">
      <c r="A228" s="85" t="s">
        <v>173</v>
      </c>
      <c r="B228" s="96" t="s">
        <v>304</v>
      </c>
      <c r="C228" s="110"/>
      <c r="D228" s="71"/>
      <c r="G228" s="113"/>
    </row>
    <row r="229" spans="1:9" ht="85.5" x14ac:dyDescent="0.2">
      <c r="A229" s="114" t="s">
        <v>382</v>
      </c>
      <c r="B229" s="96" t="s">
        <v>449</v>
      </c>
      <c r="C229" s="125"/>
      <c r="D229" s="71" t="s">
        <v>100</v>
      </c>
      <c r="E229" s="87">
        <v>4</v>
      </c>
      <c r="F229" s="189"/>
      <c r="G229" s="113">
        <f>ROUND(E229*F229,2)</f>
        <v>0</v>
      </c>
      <c r="I229" s="91"/>
    </row>
    <row r="230" spans="1:9" ht="128.25" x14ac:dyDescent="0.2">
      <c r="A230" s="101" t="s">
        <v>174</v>
      </c>
      <c r="B230" s="157" t="s">
        <v>305</v>
      </c>
      <c r="C230" s="182" t="s">
        <v>391</v>
      </c>
      <c r="D230" s="162"/>
      <c r="E230" s="163"/>
      <c r="F230" s="163"/>
      <c r="G230" s="164"/>
    </row>
    <row r="231" spans="1:9" ht="71.25" x14ac:dyDescent="0.2">
      <c r="A231" s="101" t="s">
        <v>383</v>
      </c>
      <c r="B231" s="100" t="s">
        <v>450</v>
      </c>
      <c r="C231" s="110"/>
      <c r="D231" s="97" t="s">
        <v>100</v>
      </c>
      <c r="E231" s="88">
        <v>1</v>
      </c>
      <c r="F231" s="185"/>
      <c r="G231" s="90">
        <f>ROUND(E231*F231,2)</f>
        <v>0</v>
      </c>
      <c r="I231" s="91"/>
    </row>
    <row r="232" spans="1:9" ht="71.25" x14ac:dyDescent="0.2">
      <c r="A232" s="101" t="s">
        <v>451</v>
      </c>
      <c r="B232" s="100" t="s">
        <v>454</v>
      </c>
      <c r="C232" s="110"/>
      <c r="D232" s="97" t="s">
        <v>100</v>
      </c>
      <c r="E232" s="88">
        <v>1</v>
      </c>
      <c r="F232" s="185"/>
      <c r="G232" s="90">
        <f>ROUND(E232*F232,2)</f>
        <v>0</v>
      </c>
      <c r="I232" s="91"/>
    </row>
    <row r="233" spans="1:9" ht="71.25" x14ac:dyDescent="0.2">
      <c r="A233" s="101" t="s">
        <v>452</v>
      </c>
      <c r="B233" s="100" t="s">
        <v>455</v>
      </c>
      <c r="C233" s="110"/>
      <c r="D233" s="97" t="s">
        <v>100</v>
      </c>
      <c r="E233" s="88">
        <v>1</v>
      </c>
      <c r="F233" s="185"/>
      <c r="G233" s="90">
        <f>ROUND(E233*F233,2)</f>
        <v>0</v>
      </c>
      <c r="I233" s="91"/>
    </row>
    <row r="234" spans="1:9" ht="71.25" x14ac:dyDescent="0.2">
      <c r="A234" s="101" t="s">
        <v>453</v>
      </c>
      <c r="B234" s="100" t="s">
        <v>456</v>
      </c>
      <c r="C234" s="110"/>
      <c r="D234" s="97" t="s">
        <v>100</v>
      </c>
      <c r="E234" s="88">
        <v>1</v>
      </c>
      <c r="F234" s="185"/>
      <c r="G234" s="90">
        <f>ROUND(E234*F234,2)</f>
        <v>0</v>
      </c>
      <c r="I234" s="91"/>
    </row>
    <row r="235" spans="1:9" ht="28.5" x14ac:dyDescent="0.2">
      <c r="A235" s="114" t="s">
        <v>174</v>
      </c>
      <c r="B235" s="115" t="s">
        <v>325</v>
      </c>
      <c r="C235" s="115"/>
      <c r="D235" s="71" t="s">
        <v>100</v>
      </c>
      <c r="E235" s="87">
        <v>1</v>
      </c>
      <c r="F235" s="189"/>
      <c r="G235" s="113">
        <f t="shared" ref="G235:G237" si="26">ROUND(E235*F235,2)</f>
        <v>0</v>
      </c>
      <c r="I235" s="91"/>
    </row>
    <row r="236" spans="1:9" ht="28.5" x14ac:dyDescent="0.2">
      <c r="A236" s="114" t="s">
        <v>179</v>
      </c>
      <c r="B236" s="115" t="s">
        <v>178</v>
      </c>
      <c r="C236" s="115"/>
      <c r="D236" s="73" t="s">
        <v>100</v>
      </c>
      <c r="E236" s="74">
        <v>1</v>
      </c>
      <c r="F236" s="189"/>
      <c r="G236" s="75">
        <f t="shared" si="26"/>
        <v>0</v>
      </c>
      <c r="I236" s="91"/>
    </row>
    <row r="237" spans="1:9" s="104" customFormat="1" ht="28.5" x14ac:dyDescent="0.2">
      <c r="A237" s="76" t="s">
        <v>189</v>
      </c>
      <c r="B237" s="77" t="s">
        <v>280</v>
      </c>
      <c r="C237" s="77"/>
      <c r="D237" s="78" t="s">
        <v>100</v>
      </c>
      <c r="E237" s="79">
        <v>1</v>
      </c>
      <c r="F237" s="191"/>
      <c r="G237" s="80">
        <f t="shared" si="26"/>
        <v>0</v>
      </c>
      <c r="I237" s="91"/>
    </row>
    <row r="238" spans="1:9" s="67" customFormat="1" ht="15.75" thickBot="1" x14ac:dyDescent="0.3">
      <c r="A238" s="7"/>
      <c r="B238" s="93" t="s">
        <v>82</v>
      </c>
      <c r="C238" s="93"/>
      <c r="D238" s="8"/>
      <c r="E238" s="8"/>
      <c r="F238" s="9"/>
      <c r="G238" s="9">
        <f>SUM(G219:G237)</f>
        <v>0</v>
      </c>
    </row>
    <row r="239" spans="1:9" ht="15" thickTop="1" x14ac:dyDescent="0.2"/>
    <row r="241" spans="1:9" s="13" customFormat="1" ht="15" x14ac:dyDescent="0.25">
      <c r="A241" s="10" t="s">
        <v>96</v>
      </c>
      <c r="B241" s="94" t="s">
        <v>84</v>
      </c>
      <c r="C241" s="94"/>
      <c r="D241" s="11"/>
      <c r="E241" s="11"/>
      <c r="F241" s="12"/>
      <c r="G241" s="12"/>
    </row>
    <row r="242" spans="1:9" x14ac:dyDescent="0.2">
      <c r="B242" s="96"/>
      <c r="C242" s="96"/>
      <c r="D242" s="97"/>
      <c r="G242" s="90"/>
    </row>
    <row r="243" spans="1:9" ht="128.25" x14ac:dyDescent="0.2">
      <c r="A243" s="85" t="s">
        <v>120</v>
      </c>
      <c r="B243" s="100" t="s">
        <v>384</v>
      </c>
      <c r="C243" s="182" t="s">
        <v>390</v>
      </c>
      <c r="D243" s="97" t="s">
        <v>102</v>
      </c>
      <c r="E243" s="88">
        <v>2</v>
      </c>
      <c r="F243" s="185"/>
      <c r="G243" s="90">
        <f>ROUND(E243*F243,2)</f>
        <v>0</v>
      </c>
      <c r="I243" s="91"/>
    </row>
    <row r="244" spans="1:9" s="67" customFormat="1" ht="15.75" thickBot="1" x14ac:dyDescent="0.3">
      <c r="A244" s="7"/>
      <c r="B244" s="93" t="s">
        <v>85</v>
      </c>
      <c r="C244" s="93"/>
      <c r="D244" s="8"/>
      <c r="E244" s="8"/>
      <c r="F244" s="9"/>
      <c r="G244" s="9">
        <f>SUM(G243:G243)</f>
        <v>0</v>
      </c>
    </row>
    <row r="245" spans="1:9" ht="15" thickTop="1" x14ac:dyDescent="0.2"/>
    <row r="247" spans="1:9" x14ac:dyDescent="0.2">
      <c r="A247" s="10" t="s">
        <v>347</v>
      </c>
      <c r="B247" s="94" t="s">
        <v>348</v>
      </c>
      <c r="C247" s="174"/>
      <c r="D247" s="11"/>
      <c r="E247" s="11"/>
      <c r="F247" s="12"/>
      <c r="G247" s="12"/>
    </row>
    <row r="248" spans="1:9" x14ac:dyDescent="0.2">
      <c r="C248" s="171"/>
    </row>
    <row r="249" spans="1:9" ht="128.25" x14ac:dyDescent="0.2">
      <c r="A249" s="85" t="s">
        <v>123</v>
      </c>
      <c r="B249" s="112" t="s">
        <v>441</v>
      </c>
      <c r="C249" s="48"/>
      <c r="D249" s="97" t="s">
        <v>100</v>
      </c>
      <c r="E249" s="88">
        <v>1</v>
      </c>
      <c r="F249" s="185"/>
      <c r="G249" s="90">
        <f>ROUND(E249*F249,2)</f>
        <v>0</v>
      </c>
      <c r="I249" s="91"/>
    </row>
    <row r="250" spans="1:9" ht="71.25" x14ac:dyDescent="0.2">
      <c r="A250" s="85" t="s">
        <v>128</v>
      </c>
      <c r="B250" s="96" t="s">
        <v>349</v>
      </c>
      <c r="C250" s="48"/>
      <c r="D250" s="97" t="s">
        <v>100</v>
      </c>
      <c r="E250" s="88">
        <v>1</v>
      </c>
      <c r="F250" s="185"/>
      <c r="G250" s="90">
        <f>ROUND(E250*F250,2)</f>
        <v>0</v>
      </c>
      <c r="I250" s="91"/>
    </row>
    <row r="251" spans="1:9" ht="28.5" x14ac:dyDescent="0.2">
      <c r="A251" s="176" t="s">
        <v>207</v>
      </c>
      <c r="B251" s="177" t="s">
        <v>385</v>
      </c>
      <c r="C251" s="178"/>
      <c r="D251" s="179" t="s">
        <v>100</v>
      </c>
      <c r="E251" s="180">
        <v>1</v>
      </c>
      <c r="F251" s="192"/>
      <c r="G251" s="181">
        <f t="shared" ref="G251" si="27">ROUND(E251*F251,2)</f>
        <v>0</v>
      </c>
      <c r="I251" s="91"/>
    </row>
    <row r="252" spans="1:9" ht="15" thickBot="1" x14ac:dyDescent="0.25">
      <c r="A252" s="7"/>
      <c r="B252" s="93" t="s">
        <v>350</v>
      </c>
      <c r="C252" s="175"/>
      <c r="D252" s="8"/>
      <c r="E252" s="8"/>
      <c r="F252" s="9"/>
      <c r="G252" s="9">
        <f>SUM(G249:G251)</f>
        <v>0</v>
      </c>
    </row>
    <row r="253" spans="1:9" ht="15" thickTop="1" x14ac:dyDescent="0.2"/>
    <row r="255" spans="1:9" x14ac:dyDescent="0.2">
      <c r="A255" s="10" t="s">
        <v>412</v>
      </c>
      <c r="B255" s="94" t="s">
        <v>413</v>
      </c>
      <c r="C255" s="94"/>
      <c r="D255" s="11"/>
      <c r="E255" s="11"/>
      <c r="F255" s="12"/>
      <c r="G255" s="12"/>
    </row>
    <row r="257" spans="1:9" x14ac:dyDescent="0.2">
      <c r="B257" s="209" t="s">
        <v>414</v>
      </c>
    </row>
    <row r="258" spans="1:9" ht="85.5" x14ac:dyDescent="0.2">
      <c r="B258" s="210" t="s">
        <v>415</v>
      </c>
    </row>
    <row r="259" spans="1:9" ht="171" x14ac:dyDescent="0.2">
      <c r="A259" s="85" t="s">
        <v>416</v>
      </c>
      <c r="B259" s="96" t="s">
        <v>479</v>
      </c>
      <c r="C259" s="96"/>
      <c r="D259" s="97" t="s">
        <v>100</v>
      </c>
      <c r="E259" s="88">
        <v>1</v>
      </c>
      <c r="F259" s="185"/>
      <c r="G259" s="90">
        <f t="shared" ref="G259" si="28">ROUND(E259*F259,2)</f>
        <v>0</v>
      </c>
      <c r="I259" s="91"/>
    </row>
    <row r="260" spans="1:9" ht="15" thickBot="1" x14ac:dyDescent="0.25">
      <c r="A260" s="7"/>
      <c r="B260" s="93" t="s">
        <v>417</v>
      </c>
      <c r="C260" s="93"/>
      <c r="D260" s="8"/>
      <c r="E260" s="8"/>
      <c r="F260" s="9"/>
      <c r="G260" s="9">
        <f>SUM(G259:G259)</f>
        <v>0</v>
      </c>
    </row>
    <row r="261" spans="1:9" ht="15" thickTop="1" x14ac:dyDescent="0.2"/>
    <row r="263" spans="1:9" s="6" customFormat="1" ht="15.75" x14ac:dyDescent="0.25">
      <c r="A263" s="3" t="s">
        <v>54</v>
      </c>
      <c r="B263" s="84" t="s">
        <v>86</v>
      </c>
      <c r="C263" s="84"/>
      <c r="D263" s="4"/>
      <c r="E263" s="4"/>
      <c r="F263" s="5"/>
      <c r="G263" s="5"/>
    </row>
    <row r="264" spans="1:9" x14ac:dyDescent="0.2">
      <c r="B264" s="86"/>
      <c r="C264" s="86"/>
      <c r="D264" s="87"/>
      <c r="E264" s="87"/>
    </row>
    <row r="265" spans="1:9" s="104" customFormat="1" ht="15" x14ac:dyDescent="0.2">
      <c r="A265" s="49"/>
      <c r="B265" s="111" t="s">
        <v>188</v>
      </c>
      <c r="C265" s="107"/>
      <c r="D265" s="50"/>
      <c r="E265" s="50"/>
      <c r="F265" s="51"/>
      <c r="G265" s="51"/>
    </row>
    <row r="266" spans="1:9" x14ac:dyDescent="0.2">
      <c r="B266" s="96"/>
      <c r="C266" s="96"/>
      <c r="D266" s="97"/>
      <c r="G266" s="90"/>
    </row>
    <row r="267" spans="1:9" s="13" customFormat="1" ht="15" x14ac:dyDescent="0.25">
      <c r="A267" s="10" t="s">
        <v>56</v>
      </c>
      <c r="B267" s="94" t="s">
        <v>89</v>
      </c>
      <c r="C267" s="94"/>
      <c r="D267" s="11"/>
      <c r="E267" s="11"/>
      <c r="F267" s="12"/>
      <c r="G267" s="12"/>
    </row>
    <row r="268" spans="1:9" x14ac:dyDescent="0.2">
      <c r="B268" s="96"/>
      <c r="C268" s="96"/>
      <c r="D268" s="97"/>
      <c r="G268" s="90"/>
    </row>
    <row r="269" spans="1:9" ht="99.75" x14ac:dyDescent="0.2">
      <c r="A269" s="85" t="s">
        <v>97</v>
      </c>
      <c r="B269" s="96" t="s">
        <v>125</v>
      </c>
      <c r="C269" s="96"/>
      <c r="D269" s="97"/>
      <c r="G269" s="90"/>
    </row>
    <row r="270" spans="1:9" x14ac:dyDescent="0.2">
      <c r="A270" s="85" t="s">
        <v>105</v>
      </c>
      <c r="B270" s="100" t="s">
        <v>247</v>
      </c>
      <c r="C270" s="100"/>
      <c r="D270" s="97" t="s">
        <v>100</v>
      </c>
      <c r="E270" s="99">
        <v>3</v>
      </c>
      <c r="F270" s="185"/>
      <c r="G270" s="90">
        <f t="shared" ref="G270:G272" si="29">ROUND(E270*F270,2)</f>
        <v>0</v>
      </c>
      <c r="I270" s="91"/>
    </row>
    <row r="271" spans="1:9" x14ac:dyDescent="0.2">
      <c r="A271" s="85" t="s">
        <v>106</v>
      </c>
      <c r="B271" s="100" t="s">
        <v>346</v>
      </c>
      <c r="C271" s="100"/>
      <c r="D271" s="97" t="s">
        <v>100</v>
      </c>
      <c r="E271" s="99">
        <v>1</v>
      </c>
      <c r="F271" s="185"/>
      <c r="G271" s="90">
        <f t="shared" si="29"/>
        <v>0</v>
      </c>
      <c r="I271" s="91"/>
    </row>
    <row r="272" spans="1:9" x14ac:dyDescent="0.2">
      <c r="A272" s="85" t="s">
        <v>107</v>
      </c>
      <c r="B272" s="96" t="s">
        <v>147</v>
      </c>
      <c r="C272" s="96"/>
      <c r="D272" s="97" t="s">
        <v>100</v>
      </c>
      <c r="E272" s="99">
        <v>1</v>
      </c>
      <c r="F272" s="185"/>
      <c r="G272" s="90">
        <f t="shared" si="29"/>
        <v>0</v>
      </c>
      <c r="I272" s="91"/>
    </row>
    <row r="273" spans="1:9" x14ac:dyDescent="0.2">
      <c r="A273" s="85" t="s">
        <v>108</v>
      </c>
      <c r="B273" s="96" t="s">
        <v>150</v>
      </c>
      <c r="C273" s="96"/>
      <c r="D273" s="97" t="s">
        <v>100</v>
      </c>
      <c r="E273" s="99">
        <v>29</v>
      </c>
      <c r="F273" s="185"/>
      <c r="G273" s="90">
        <f>ROUND(E273*F273,2)</f>
        <v>0</v>
      </c>
      <c r="I273" s="91"/>
    </row>
    <row r="274" spans="1:9" x14ac:dyDescent="0.2">
      <c r="A274" s="85" t="s">
        <v>142</v>
      </c>
      <c r="B274" s="96" t="s">
        <v>319</v>
      </c>
      <c r="C274" s="96"/>
      <c r="D274" s="97" t="s">
        <v>100</v>
      </c>
      <c r="E274" s="99">
        <v>1</v>
      </c>
      <c r="F274" s="185"/>
      <c r="G274" s="90">
        <f>ROUND(E274*F274,2)</f>
        <v>0</v>
      </c>
      <c r="I274" s="91"/>
    </row>
    <row r="275" spans="1:9" x14ac:dyDescent="0.2">
      <c r="A275" s="85" t="s">
        <v>143</v>
      </c>
      <c r="B275" s="96" t="s">
        <v>273</v>
      </c>
      <c r="C275" s="96"/>
      <c r="D275" s="97" t="s">
        <v>100</v>
      </c>
      <c r="E275" s="88">
        <v>5</v>
      </c>
      <c r="F275" s="185"/>
      <c r="G275" s="90">
        <f>ROUND(E275*F275,2)</f>
        <v>0</v>
      </c>
      <c r="I275" s="91"/>
    </row>
    <row r="276" spans="1:9" ht="142.5" x14ac:dyDescent="0.2">
      <c r="A276" s="85" t="s">
        <v>98</v>
      </c>
      <c r="B276" s="160" t="s">
        <v>457</v>
      </c>
      <c r="C276" s="172"/>
      <c r="D276" s="97" t="s">
        <v>100</v>
      </c>
      <c r="E276" s="88">
        <v>1</v>
      </c>
      <c r="F276" s="185"/>
      <c r="G276" s="90">
        <f t="shared" ref="G276" si="30">ROUND(E276*F276,2)</f>
        <v>0</v>
      </c>
      <c r="I276" s="91"/>
    </row>
    <row r="277" spans="1:9" s="67" customFormat="1" ht="15.75" thickBot="1" x14ac:dyDescent="0.3">
      <c r="A277" s="7"/>
      <c r="B277" s="93" t="s">
        <v>90</v>
      </c>
      <c r="C277" s="93"/>
      <c r="D277" s="8"/>
      <c r="E277" s="8"/>
      <c r="F277" s="9"/>
      <c r="G277" s="9">
        <f>SUM(G269:G276)</f>
        <v>0</v>
      </c>
    </row>
    <row r="278" spans="1:9" ht="15" thickTop="1" x14ac:dyDescent="0.2">
      <c r="B278" s="86"/>
      <c r="C278" s="86"/>
      <c r="D278" s="87"/>
      <c r="E278" s="87"/>
    </row>
    <row r="279" spans="1:9" x14ac:dyDescent="0.2">
      <c r="B279" s="86"/>
      <c r="C279" s="117"/>
      <c r="D279" s="87"/>
      <c r="E279" s="87"/>
    </row>
    <row r="280" spans="1:9" x14ac:dyDescent="0.2">
      <c r="A280" s="10" t="s">
        <v>57</v>
      </c>
      <c r="B280" s="94" t="s">
        <v>201</v>
      </c>
      <c r="C280" s="94"/>
      <c r="D280" s="11"/>
      <c r="E280" s="11"/>
      <c r="F280" s="12"/>
      <c r="G280" s="12"/>
    </row>
    <row r="281" spans="1:9" x14ac:dyDescent="0.2">
      <c r="B281" s="96"/>
      <c r="C281" s="96"/>
      <c r="D281" s="97"/>
      <c r="G281" s="90"/>
    </row>
    <row r="282" spans="1:9" ht="142.5" x14ac:dyDescent="0.2">
      <c r="A282" s="85" t="s">
        <v>111</v>
      </c>
      <c r="B282" s="96" t="s">
        <v>306</v>
      </c>
      <c r="C282" s="100"/>
      <c r="D282" s="97"/>
      <c r="G282" s="90"/>
    </row>
    <row r="283" spans="1:9" ht="15.75" x14ac:dyDescent="0.2">
      <c r="A283" s="165" t="s">
        <v>281</v>
      </c>
      <c r="B283" s="166" t="s">
        <v>458</v>
      </c>
      <c r="C283" s="125"/>
      <c r="D283" s="167" t="s">
        <v>100</v>
      </c>
      <c r="E283" s="168">
        <v>1</v>
      </c>
      <c r="F283" s="193"/>
      <c r="G283" s="169">
        <f t="shared" ref="G283" si="31">ROUND(E283*F283,2)</f>
        <v>0</v>
      </c>
      <c r="I283" s="91"/>
    </row>
    <row r="284" spans="1:9" ht="15" thickBot="1" x14ac:dyDescent="0.25">
      <c r="A284" s="7"/>
      <c r="B284" s="93" t="s">
        <v>202</v>
      </c>
      <c r="C284" s="93"/>
      <c r="D284" s="8"/>
      <c r="E284" s="8"/>
      <c r="F284" s="9"/>
      <c r="G284" s="9">
        <f>SUM(G282:G283)</f>
        <v>0</v>
      </c>
    </row>
    <row r="285" spans="1:9" ht="15" thickTop="1" x14ac:dyDescent="0.2">
      <c r="B285" s="86"/>
      <c r="C285" s="117"/>
      <c r="D285" s="87"/>
      <c r="E285" s="87"/>
    </row>
    <row r="286" spans="1:9" x14ac:dyDescent="0.2">
      <c r="B286" s="86"/>
      <c r="C286" s="117"/>
      <c r="D286" s="87"/>
      <c r="E286" s="87"/>
    </row>
    <row r="287" spans="1:9" s="13" customFormat="1" ht="15" x14ac:dyDescent="0.25">
      <c r="A287" s="10" t="s">
        <v>58</v>
      </c>
      <c r="B287" s="94" t="s">
        <v>87</v>
      </c>
      <c r="C287" s="94"/>
      <c r="D287" s="11"/>
      <c r="E287" s="11"/>
      <c r="F287" s="12"/>
      <c r="G287" s="12"/>
    </row>
    <row r="288" spans="1:9" x14ac:dyDescent="0.2">
      <c r="B288" s="96"/>
      <c r="C288" s="96"/>
      <c r="D288" s="97"/>
      <c r="G288" s="90"/>
    </row>
    <row r="289" spans="1:9" x14ac:dyDescent="0.2">
      <c r="B289" s="96" t="s">
        <v>131</v>
      </c>
      <c r="C289" s="96"/>
      <c r="D289" s="97"/>
      <c r="G289" s="90"/>
    </row>
    <row r="290" spans="1:9" ht="57" x14ac:dyDescent="0.2">
      <c r="A290" s="85" t="s">
        <v>110</v>
      </c>
      <c r="B290" s="96" t="s">
        <v>276</v>
      </c>
      <c r="C290" s="96"/>
      <c r="D290" s="97" t="s">
        <v>103</v>
      </c>
      <c r="E290" s="99">
        <v>200</v>
      </c>
      <c r="F290" s="185"/>
      <c r="G290" s="90">
        <f>ROUND(E290*F290,2)</f>
        <v>0</v>
      </c>
      <c r="I290" s="91"/>
    </row>
    <row r="291" spans="1:9" ht="42.75" x14ac:dyDescent="0.2">
      <c r="A291" s="170" t="s">
        <v>114</v>
      </c>
      <c r="B291" s="96" t="s">
        <v>248</v>
      </c>
      <c r="C291" s="96"/>
      <c r="D291" s="97" t="s">
        <v>103</v>
      </c>
      <c r="E291" s="99">
        <v>30</v>
      </c>
      <c r="F291" s="185"/>
      <c r="G291" s="90">
        <f t="shared" ref="G291:G293" si="32">ROUND(E291*F291,2)</f>
        <v>0</v>
      </c>
      <c r="I291" s="91"/>
    </row>
    <row r="292" spans="1:9" ht="42.75" x14ac:dyDescent="0.2">
      <c r="A292" s="85" t="s">
        <v>115</v>
      </c>
      <c r="B292" s="96" t="s">
        <v>249</v>
      </c>
      <c r="C292" s="96"/>
      <c r="D292" s="97" t="s">
        <v>103</v>
      </c>
      <c r="E292" s="99">
        <v>30</v>
      </c>
      <c r="F292" s="185"/>
      <c r="G292" s="90">
        <f t="shared" si="32"/>
        <v>0</v>
      </c>
      <c r="I292" s="91"/>
    </row>
    <row r="293" spans="1:9" ht="29.25" x14ac:dyDescent="0.2">
      <c r="A293" s="85" t="s">
        <v>116</v>
      </c>
      <c r="B293" s="100" t="s">
        <v>250</v>
      </c>
      <c r="C293" s="100"/>
      <c r="D293" s="97" t="s">
        <v>103</v>
      </c>
      <c r="E293" s="88">
        <v>150</v>
      </c>
      <c r="F293" s="185"/>
      <c r="G293" s="90">
        <f t="shared" si="32"/>
        <v>0</v>
      </c>
      <c r="I293" s="91"/>
    </row>
    <row r="294" spans="1:9" x14ac:dyDescent="0.2">
      <c r="A294" s="85" t="s">
        <v>197</v>
      </c>
      <c r="B294" s="96" t="s">
        <v>386</v>
      </c>
      <c r="C294" s="149"/>
      <c r="D294" s="150" t="s">
        <v>100</v>
      </c>
      <c r="E294" s="158">
        <v>1</v>
      </c>
      <c r="F294" s="190"/>
      <c r="G294" s="148">
        <f>ROUND(E294*F294,2)</f>
        <v>0</v>
      </c>
      <c r="I294" s="91"/>
    </row>
    <row r="295" spans="1:9" ht="114" x14ac:dyDescent="0.2">
      <c r="A295" s="85" t="s">
        <v>204</v>
      </c>
      <c r="B295" s="100" t="s">
        <v>307</v>
      </c>
      <c r="C295" s="110"/>
      <c r="D295" s="97" t="s">
        <v>100</v>
      </c>
      <c r="E295" s="88">
        <v>1</v>
      </c>
      <c r="F295" s="185"/>
      <c r="G295" s="90">
        <f>ROUND(E295*F295,2)</f>
        <v>0</v>
      </c>
      <c r="I295" s="91"/>
    </row>
    <row r="296" spans="1:9" ht="85.5" x14ac:dyDescent="0.2">
      <c r="A296" s="85" t="s">
        <v>205</v>
      </c>
      <c r="B296" s="96" t="s">
        <v>464</v>
      </c>
      <c r="C296" s="48"/>
      <c r="D296" s="97" t="s">
        <v>100</v>
      </c>
      <c r="E296" s="88">
        <v>1</v>
      </c>
      <c r="F296" s="185"/>
      <c r="G296" s="90">
        <f>ROUND(E296*F296,2)</f>
        <v>0</v>
      </c>
      <c r="I296" s="91"/>
    </row>
    <row r="297" spans="1:9" ht="71.25" x14ac:dyDescent="0.2">
      <c r="A297" s="101" t="s">
        <v>206</v>
      </c>
      <c r="B297" s="100" t="s">
        <v>251</v>
      </c>
      <c r="C297" s="182" t="s">
        <v>390</v>
      </c>
      <c r="D297" s="97" t="s">
        <v>102</v>
      </c>
      <c r="E297" s="88">
        <v>1</v>
      </c>
      <c r="F297" s="185"/>
      <c r="G297" s="90">
        <f>ROUND(E297*F297,2)</f>
        <v>0</v>
      </c>
      <c r="I297" s="91"/>
    </row>
    <row r="298" spans="1:9" ht="71.25" x14ac:dyDescent="0.2">
      <c r="A298" s="85" t="s">
        <v>254</v>
      </c>
      <c r="B298" s="96" t="s">
        <v>252</v>
      </c>
      <c r="C298" s="182" t="s">
        <v>390</v>
      </c>
      <c r="D298" s="97" t="s">
        <v>253</v>
      </c>
      <c r="E298" s="147">
        <v>1</v>
      </c>
      <c r="F298" s="190"/>
      <c r="G298" s="148">
        <f>ROUND(E298*F298,2)</f>
        <v>0</v>
      </c>
      <c r="I298" s="91"/>
    </row>
    <row r="299" spans="1:9" ht="57" x14ac:dyDescent="0.2">
      <c r="A299" s="101" t="s">
        <v>255</v>
      </c>
      <c r="B299" s="100" t="s">
        <v>151</v>
      </c>
      <c r="C299" s="182" t="s">
        <v>390</v>
      </c>
      <c r="D299" s="97"/>
      <c r="G299" s="90"/>
    </row>
    <row r="300" spans="1:9" ht="42.75" x14ac:dyDescent="0.2">
      <c r="A300" s="101" t="s">
        <v>309</v>
      </c>
      <c r="B300" s="100" t="s">
        <v>418</v>
      </c>
      <c r="C300" s="100"/>
      <c r="D300" s="97" t="s">
        <v>102</v>
      </c>
      <c r="E300" s="88">
        <v>8</v>
      </c>
      <c r="F300" s="185"/>
      <c r="G300" s="90">
        <f>ROUND(E300*F300,2)</f>
        <v>0</v>
      </c>
      <c r="I300" s="91"/>
    </row>
    <row r="301" spans="1:9" x14ac:dyDescent="0.2">
      <c r="A301" s="101" t="s">
        <v>310</v>
      </c>
      <c r="B301" s="100" t="s">
        <v>171</v>
      </c>
      <c r="C301" s="100"/>
      <c r="D301" s="97" t="s">
        <v>102</v>
      </c>
      <c r="E301" s="88">
        <v>24</v>
      </c>
      <c r="F301" s="185"/>
      <c r="G301" s="90">
        <f>ROUND(E301*F301,2)</f>
        <v>0</v>
      </c>
      <c r="I301" s="91"/>
    </row>
    <row r="302" spans="1:9" x14ac:dyDescent="0.2">
      <c r="A302" s="85" t="s">
        <v>256</v>
      </c>
      <c r="B302" s="96" t="s">
        <v>267</v>
      </c>
      <c r="C302" s="149"/>
      <c r="D302" s="150" t="s">
        <v>102</v>
      </c>
      <c r="E302" s="147">
        <v>5</v>
      </c>
      <c r="F302" s="190"/>
      <c r="G302" s="148">
        <f t="shared" ref="G302" si="33">ROUND(E302*F302,2)</f>
        <v>0</v>
      </c>
      <c r="I302" s="91"/>
    </row>
    <row r="303" spans="1:9" x14ac:dyDescent="0.2">
      <c r="A303" s="101" t="s">
        <v>260</v>
      </c>
      <c r="B303" s="100" t="s">
        <v>257</v>
      </c>
      <c r="C303" s="110"/>
      <c r="D303" s="97"/>
      <c r="G303" s="90"/>
    </row>
    <row r="304" spans="1:9" x14ac:dyDescent="0.2">
      <c r="A304" s="85" t="s">
        <v>326</v>
      </c>
      <c r="B304" s="96" t="s">
        <v>258</v>
      </c>
      <c r="C304" s="149"/>
      <c r="D304" s="150" t="s">
        <v>102</v>
      </c>
      <c r="E304" s="147">
        <v>1</v>
      </c>
      <c r="F304" s="190"/>
      <c r="G304" s="148">
        <f>ROUND(E304*F304,2)</f>
        <v>0</v>
      </c>
      <c r="I304" s="91"/>
    </row>
    <row r="305" spans="1:9" ht="15" x14ac:dyDescent="0.2">
      <c r="A305" s="85" t="s">
        <v>327</v>
      </c>
      <c r="B305" s="96" t="s">
        <v>259</v>
      </c>
      <c r="C305" s="149"/>
      <c r="D305" s="150" t="s">
        <v>102</v>
      </c>
      <c r="E305" s="147">
        <v>1</v>
      </c>
      <c r="F305" s="190"/>
      <c r="G305" s="148">
        <f>ROUND(E305*F305,2)</f>
        <v>0</v>
      </c>
      <c r="I305" s="91"/>
    </row>
    <row r="306" spans="1:9" ht="57" x14ac:dyDescent="0.2">
      <c r="A306" s="85" t="s">
        <v>261</v>
      </c>
      <c r="B306" s="149" t="s">
        <v>172</v>
      </c>
      <c r="C306" s="182" t="s">
        <v>390</v>
      </c>
      <c r="D306" s="150"/>
      <c r="E306" s="147"/>
      <c r="F306" s="147"/>
      <c r="G306" s="148"/>
    </row>
    <row r="307" spans="1:9" x14ac:dyDescent="0.2">
      <c r="A307" s="85" t="s">
        <v>328</v>
      </c>
      <c r="B307" s="96" t="s">
        <v>308</v>
      </c>
      <c r="C307" s="149"/>
      <c r="D307" s="150" t="s">
        <v>102</v>
      </c>
      <c r="E307" s="158">
        <v>10</v>
      </c>
      <c r="F307" s="190"/>
      <c r="G307" s="148">
        <f>ROUND(E307*F307,2)</f>
        <v>0</v>
      </c>
      <c r="I307" s="91"/>
    </row>
    <row r="308" spans="1:9" ht="71.25" x14ac:dyDescent="0.2">
      <c r="A308" s="101" t="s">
        <v>311</v>
      </c>
      <c r="B308" s="100" t="s">
        <v>351</v>
      </c>
      <c r="C308" s="110"/>
      <c r="D308" s="97" t="s">
        <v>102</v>
      </c>
      <c r="E308" s="99">
        <v>1</v>
      </c>
      <c r="F308" s="185"/>
      <c r="G308" s="90">
        <f>ROUND(E308*F308,2)</f>
        <v>0</v>
      </c>
      <c r="I308" s="91"/>
    </row>
    <row r="309" spans="1:9" x14ac:dyDescent="0.2">
      <c r="A309" s="101" t="s">
        <v>312</v>
      </c>
      <c r="B309" s="96" t="s">
        <v>149</v>
      </c>
      <c r="C309" s="96"/>
      <c r="D309" s="97" t="s">
        <v>102</v>
      </c>
      <c r="E309" s="99">
        <v>1</v>
      </c>
      <c r="F309" s="185"/>
      <c r="G309" s="90">
        <f>ROUND(E309*F309,2)</f>
        <v>0</v>
      </c>
      <c r="I309" s="91"/>
    </row>
    <row r="310" spans="1:9" ht="28.5" x14ac:dyDescent="0.2">
      <c r="A310" s="101" t="s">
        <v>329</v>
      </c>
      <c r="B310" s="96" t="s">
        <v>465</v>
      </c>
      <c r="C310" s="96"/>
      <c r="D310" s="97" t="s">
        <v>100</v>
      </c>
      <c r="E310" s="99">
        <v>1</v>
      </c>
      <c r="F310" s="185"/>
      <c r="G310" s="90">
        <f>ROUND(E310*F310,2)</f>
        <v>0</v>
      </c>
      <c r="I310" s="91"/>
    </row>
    <row r="311" spans="1:9" x14ac:dyDescent="0.2">
      <c r="A311" s="101" t="s">
        <v>330</v>
      </c>
      <c r="B311" s="96" t="s">
        <v>152</v>
      </c>
      <c r="C311" s="110"/>
      <c r="D311" s="103" t="s">
        <v>102</v>
      </c>
      <c r="E311" s="99">
        <v>5</v>
      </c>
      <c r="F311" s="185"/>
      <c r="G311" s="90">
        <f t="shared" ref="G311" si="34">ROUND(E311*F311,2)</f>
        <v>0</v>
      </c>
      <c r="I311" s="91"/>
    </row>
    <row r="312" spans="1:9" s="67" customFormat="1" ht="15.75" thickBot="1" x14ac:dyDescent="0.3">
      <c r="A312" s="7"/>
      <c r="B312" s="93" t="s">
        <v>88</v>
      </c>
      <c r="C312" s="93"/>
      <c r="D312" s="8"/>
      <c r="E312" s="8"/>
      <c r="F312" s="9"/>
      <c r="G312" s="9">
        <f>SUM(G290:G311)</f>
        <v>0</v>
      </c>
    </row>
    <row r="313" spans="1:9" ht="15" thickTop="1" x14ac:dyDescent="0.2"/>
    <row r="315" spans="1:9" s="13" customFormat="1" ht="15" x14ac:dyDescent="0.25">
      <c r="A315" s="10" t="s">
        <v>58</v>
      </c>
      <c r="B315" s="94" t="s">
        <v>92</v>
      </c>
      <c r="C315" s="94"/>
      <c r="D315" s="11"/>
      <c r="E315" s="11"/>
      <c r="F315" s="12"/>
      <c r="G315" s="12"/>
    </row>
    <row r="316" spans="1:9" x14ac:dyDescent="0.2">
      <c r="B316" s="96"/>
      <c r="C316" s="96"/>
      <c r="D316" s="97"/>
      <c r="G316" s="90"/>
    </row>
    <row r="317" spans="1:9" ht="42.75" x14ac:dyDescent="0.2">
      <c r="A317" s="85" t="s">
        <v>110</v>
      </c>
      <c r="B317" s="100" t="s">
        <v>480</v>
      </c>
      <c r="C317" s="100"/>
      <c r="D317" s="97"/>
      <c r="G317" s="90"/>
    </row>
    <row r="318" spans="1:9" ht="100.5" x14ac:dyDescent="0.2">
      <c r="A318" s="101" t="s">
        <v>272</v>
      </c>
      <c r="B318" s="100" t="s">
        <v>481</v>
      </c>
      <c r="C318" s="182" t="s">
        <v>389</v>
      </c>
      <c r="D318" s="97" t="s">
        <v>102</v>
      </c>
      <c r="E318" s="88">
        <v>1</v>
      </c>
      <c r="F318" s="185"/>
      <c r="G318" s="90">
        <f>ROUND(E318*F318,2)</f>
        <v>0</v>
      </c>
      <c r="I318" s="91"/>
    </row>
    <row r="319" spans="1:9" ht="100.5" x14ac:dyDescent="0.2">
      <c r="A319" s="101" t="s">
        <v>282</v>
      </c>
      <c r="B319" s="100" t="s">
        <v>482</v>
      </c>
      <c r="C319" s="182" t="s">
        <v>389</v>
      </c>
      <c r="D319" s="97" t="s">
        <v>102</v>
      </c>
      <c r="E319" s="88">
        <v>1</v>
      </c>
      <c r="F319" s="185"/>
      <c r="G319" s="90">
        <f>ROUND(E319*F319,2)</f>
        <v>0</v>
      </c>
      <c r="I319" s="91"/>
    </row>
    <row r="320" spans="1:9" s="67" customFormat="1" ht="99.75" x14ac:dyDescent="0.25">
      <c r="A320" s="101" t="s">
        <v>284</v>
      </c>
      <c r="B320" s="100" t="s">
        <v>484</v>
      </c>
      <c r="C320" s="182" t="s">
        <v>389</v>
      </c>
      <c r="D320" s="97" t="s">
        <v>102</v>
      </c>
      <c r="E320" s="88">
        <v>1</v>
      </c>
      <c r="F320" s="185"/>
      <c r="G320" s="90">
        <f>ROUND(E320*F320,2)</f>
        <v>0</v>
      </c>
      <c r="I320" s="91"/>
    </row>
    <row r="321" spans="1:9" s="67" customFormat="1" ht="100.5" x14ac:dyDescent="0.25">
      <c r="A321" s="101" t="s">
        <v>320</v>
      </c>
      <c r="B321" s="100" t="s">
        <v>483</v>
      </c>
      <c r="C321" s="182" t="s">
        <v>389</v>
      </c>
      <c r="D321" s="97" t="s">
        <v>102</v>
      </c>
      <c r="E321" s="88">
        <v>1</v>
      </c>
      <c r="F321" s="185"/>
      <c r="G321" s="90">
        <f>ROUND(E321*F321,2)</f>
        <v>0</v>
      </c>
      <c r="I321" s="91"/>
    </row>
    <row r="322" spans="1:9" s="67" customFormat="1" ht="15.75" thickBot="1" x14ac:dyDescent="0.3">
      <c r="A322" s="7"/>
      <c r="B322" s="93" t="s">
        <v>93</v>
      </c>
      <c r="C322" s="93"/>
      <c r="D322" s="8"/>
      <c r="E322" s="8"/>
      <c r="F322" s="9"/>
      <c r="G322" s="9">
        <f>SUM(G318:G321)</f>
        <v>0</v>
      </c>
    </row>
    <row r="323" spans="1:9" ht="15" thickTop="1" x14ac:dyDescent="0.2"/>
    <row r="324" spans="1:9" x14ac:dyDescent="0.2">
      <c r="G324" s="89"/>
    </row>
    <row r="325" spans="1:9" s="13" customFormat="1" ht="15" x14ac:dyDescent="0.25">
      <c r="A325" s="10" t="s">
        <v>132</v>
      </c>
      <c r="B325" s="94" t="s">
        <v>133</v>
      </c>
      <c r="C325" s="94"/>
      <c r="D325" s="11"/>
      <c r="E325" s="12"/>
      <c r="F325" s="12"/>
    </row>
    <row r="326" spans="1:9" x14ac:dyDescent="0.2">
      <c r="B326" s="96"/>
      <c r="C326" s="96"/>
      <c r="F326" s="90"/>
      <c r="G326" s="89"/>
    </row>
    <row r="327" spans="1:9" ht="15.75" x14ac:dyDescent="0.2">
      <c r="A327" s="85" t="s">
        <v>120</v>
      </c>
      <c r="B327" s="96" t="s">
        <v>2</v>
      </c>
      <c r="C327" s="96"/>
      <c r="D327" s="97" t="s">
        <v>103</v>
      </c>
      <c r="E327" s="88">
        <v>10</v>
      </c>
      <c r="F327" s="185"/>
      <c r="G327" s="90">
        <f>ROUND(E327*F327,2)</f>
        <v>0</v>
      </c>
      <c r="I327" s="91"/>
    </row>
    <row r="328" spans="1:9" ht="15.75" x14ac:dyDescent="0.2">
      <c r="A328" s="85" t="s">
        <v>121</v>
      </c>
      <c r="B328" s="96" t="s">
        <v>3</v>
      </c>
      <c r="C328" s="96"/>
      <c r="D328" s="97" t="s">
        <v>103</v>
      </c>
      <c r="E328" s="88">
        <v>15</v>
      </c>
      <c r="F328" s="185"/>
      <c r="G328" s="90">
        <f>ROUND(E328*F328,2)</f>
        <v>0</v>
      </c>
      <c r="I328" s="91"/>
    </row>
    <row r="329" spans="1:9" x14ac:dyDescent="0.2">
      <c r="A329" s="85" t="s">
        <v>122</v>
      </c>
      <c r="B329" s="96" t="s">
        <v>313</v>
      </c>
      <c r="C329" s="96"/>
      <c r="D329" s="97" t="s">
        <v>102</v>
      </c>
      <c r="E329" s="88">
        <v>3</v>
      </c>
      <c r="F329" s="185"/>
      <c r="G329" s="90">
        <f>ROUND(E329*F329,2)</f>
        <v>0</v>
      </c>
      <c r="I329" s="91"/>
    </row>
    <row r="330" spans="1:9" s="67" customFormat="1" ht="15.75" thickBot="1" x14ac:dyDescent="0.3">
      <c r="A330" s="7"/>
      <c r="B330" s="93" t="s">
        <v>4</v>
      </c>
      <c r="C330" s="93"/>
      <c r="D330" s="8"/>
      <c r="E330" s="8"/>
      <c r="F330" s="9"/>
      <c r="G330" s="9">
        <f>SUM(G327:G329)</f>
        <v>0</v>
      </c>
    </row>
    <row r="331" spans="1:9" s="67" customFormat="1" ht="15.75" thickTop="1" x14ac:dyDescent="0.25">
      <c r="A331" s="45"/>
      <c r="B331" s="94"/>
      <c r="C331" s="94"/>
      <c r="D331" s="46"/>
      <c r="E331" s="46"/>
      <c r="F331" s="47"/>
      <c r="G331" s="47"/>
    </row>
    <row r="333" spans="1:9" s="13" customFormat="1" ht="15" x14ac:dyDescent="0.25">
      <c r="A333" s="10" t="s">
        <v>203</v>
      </c>
      <c r="B333" s="94" t="s">
        <v>94</v>
      </c>
      <c r="C333" s="94"/>
      <c r="D333" s="11"/>
      <c r="E333" s="11"/>
      <c r="F333" s="12"/>
      <c r="G333" s="12"/>
    </row>
    <row r="334" spans="1:9" x14ac:dyDescent="0.2">
      <c r="B334" s="96"/>
      <c r="C334" s="96"/>
      <c r="D334" s="97"/>
      <c r="G334" s="90"/>
    </row>
    <row r="335" spans="1:9" ht="71.25" x14ac:dyDescent="0.2">
      <c r="A335" s="85" t="s">
        <v>123</v>
      </c>
      <c r="B335" s="96" t="s">
        <v>314</v>
      </c>
      <c r="C335" s="96"/>
      <c r="D335" s="97"/>
      <c r="G335" s="90"/>
    </row>
    <row r="336" spans="1:9" x14ac:dyDescent="0.2">
      <c r="A336" s="81" t="s">
        <v>274</v>
      </c>
      <c r="B336" s="157" t="s">
        <v>262</v>
      </c>
      <c r="C336" s="125"/>
      <c r="D336" s="126" t="s">
        <v>100</v>
      </c>
      <c r="E336" s="133">
        <v>1</v>
      </c>
      <c r="F336" s="187"/>
      <c r="G336" s="127">
        <f>ROUND(E336*F336,2)</f>
        <v>0</v>
      </c>
      <c r="I336" s="91"/>
    </row>
    <row r="337" spans="1:9" x14ac:dyDescent="0.2">
      <c r="A337" s="151" t="s">
        <v>275</v>
      </c>
      <c r="B337" s="152" t="s">
        <v>263</v>
      </c>
      <c r="C337" s="153"/>
      <c r="D337" s="154" t="s">
        <v>100</v>
      </c>
      <c r="E337" s="155">
        <v>1</v>
      </c>
      <c r="F337" s="194"/>
      <c r="G337" s="156">
        <f>ROUND(E337*F337,2)</f>
        <v>0</v>
      </c>
      <c r="I337" s="91"/>
    </row>
    <row r="338" spans="1:9" s="67" customFormat="1" ht="15.75" thickBot="1" x14ac:dyDescent="0.3">
      <c r="A338" s="7"/>
      <c r="B338" s="93" t="s">
        <v>95</v>
      </c>
      <c r="C338" s="93"/>
      <c r="D338" s="8"/>
      <c r="E338" s="8"/>
      <c r="F338" s="9"/>
      <c r="G338" s="9">
        <f>SUM(G335:G337)</f>
        <v>0</v>
      </c>
    </row>
    <row r="339" spans="1:9" ht="15" thickTop="1" x14ac:dyDescent="0.2"/>
    <row r="340" spans="1:9" x14ac:dyDescent="0.2">
      <c r="I340" s="91"/>
    </row>
    <row r="341" spans="1:9" x14ac:dyDescent="0.2">
      <c r="I341" s="91"/>
    </row>
  </sheetData>
  <conditionalFormatting sqref="B165">
    <cfRule type="dataBar" priority="2">
      <dataBar>
        <cfvo type="min"/>
        <cfvo type="max"/>
        <color rgb="FF638EC6"/>
      </dataBar>
      <extLst>
        <ext xmlns:x14="http://schemas.microsoft.com/office/spreadsheetml/2009/9/main" uri="{B025F937-C7B1-47D3-B67F-A62EFF666E3E}">
          <x14:id>{0AB3462C-EBE5-42CB-A364-251299BD4074}</x14:id>
        </ext>
      </extLst>
    </cfRule>
  </conditionalFormatting>
  <pageMargins left="0.51181102362204722" right="0.39370078740157483" top="0.51181102362204722" bottom="0.51181102362204722" header="0.27559055118110237" footer="0.27559055118110237"/>
  <pageSetup paperSize="9" scale="65" fitToHeight="21" orientation="portrait" r:id="rId1"/>
  <headerFooter alignWithMargins="0">
    <oddFooter>&amp;L&amp;8&amp;A&amp;R&amp;8&amp;P / &amp;N</oddFooter>
  </headerFooter>
  <rowBreaks count="1" manualBreakCount="1">
    <brk id="332" max="6" man="1"/>
  </rowBreaks>
  <drawing r:id="rId2"/>
  <extLst>
    <ext xmlns:x14="http://schemas.microsoft.com/office/spreadsheetml/2009/9/main" uri="{78C0D931-6437-407d-A8EE-F0AAD7539E65}">
      <x14:conditionalFormattings>
        <x14:conditionalFormatting xmlns:xm="http://schemas.microsoft.com/office/excel/2006/main">
          <x14:cfRule type="dataBar" id="{0AB3462C-EBE5-42CB-A364-251299BD4074}">
            <x14:dataBar minLength="0" maxLength="100" gradient="0">
              <x14:cfvo type="autoMin"/>
              <x14:cfvo type="autoMax"/>
              <x14:negativeFillColor rgb="FFFF0000"/>
              <x14:axisColor rgb="FF000000"/>
            </x14:dataBar>
          </x14:cfRule>
          <xm:sqref>B165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3</vt:i4>
      </vt:variant>
    </vt:vector>
  </HeadingPairs>
  <TitlesOfParts>
    <vt:vector size="5" baseType="lpstr">
      <vt:lpstr>Naslovna stran</vt:lpstr>
      <vt:lpstr>Pod gabri 25 5</vt:lpstr>
      <vt:lpstr>'Pod gabri 25 5'!Področje_tiskanja</vt:lpstr>
      <vt:lpstr>'Naslovna stran'!Tiskanje_naslovov</vt:lpstr>
      <vt:lpstr>'Pod gabri 25 5'!Tiskanje_naslovov</vt:lpstr>
    </vt:vector>
  </TitlesOfParts>
  <Company>NEPREMIČNINE CELJE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Pod gabri 25 5</dc:title>
  <dc:subject>prenova stanovanja</dc:subject>
  <dc:creator>Andrej.Dimec</dc:creator>
  <cp:lastModifiedBy>Marko LukaČ</cp:lastModifiedBy>
  <cp:lastPrinted>2019-10-18T10:00:37Z</cp:lastPrinted>
  <dcterms:created xsi:type="dcterms:W3CDTF">2014-01-20T13:21:08Z</dcterms:created>
  <dcterms:modified xsi:type="dcterms:W3CDTF">2019-10-18T10:12:46Z</dcterms:modified>
</cp:coreProperties>
</file>