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H:\STANOVANJA\G\Goriška 6\Goriška 6 69\prenova stanovanja 2017\a popisi\02 za razpis\"/>
    </mc:Choice>
  </mc:AlternateContent>
  <bookViews>
    <workbookView xWindow="0" yWindow="0" windowWidth="28800" windowHeight="12480"/>
  </bookViews>
  <sheets>
    <sheet name="Naslovna stran" sheetId="4" r:id="rId1"/>
    <sheet name="Splošne zahteve - sklop 3" sheetId="14" r:id="rId2"/>
    <sheet name="Popis del Goriška 6 69" sheetId="13" r:id="rId3"/>
  </sheets>
  <externalReferences>
    <externalReference r:id="rId4"/>
  </externalReferences>
  <definedNames>
    <definedName name="CENA">'[1]specifikacija 22 2012'!$D$1:$D$65536</definedName>
    <definedName name="Excel_BuiltIn_Print_Area_1" localSheetId="1">#REF!</definedName>
    <definedName name="Excel_BuiltIn_Print_Area_1">#REF!</definedName>
    <definedName name="Excel_BuiltIn_Print_Area_3_1" localSheetId="1">#REF!</definedName>
    <definedName name="Excel_BuiltIn_Print_Area_3_1">#REF!</definedName>
    <definedName name="Excel_BuiltIn_Print_Area_3_1_1" localSheetId="1">#REF!</definedName>
    <definedName name="Excel_BuiltIn_Print_Area_3_1_1">#REF!</definedName>
    <definedName name="Excel_BuiltIn_Print_Area_3_1_1_1" localSheetId="1">#REF!</definedName>
    <definedName name="Excel_BuiltIn_Print_Area_3_1_1_1">#REF!</definedName>
    <definedName name="Excel_BuiltIn_Print_Area_4" localSheetId="1">#REF!</definedName>
    <definedName name="Excel_BuiltIn_Print_Area_4">#REF!</definedName>
    <definedName name="Excel_BuiltIn_Print_Area_5" localSheetId="1">#REF!</definedName>
    <definedName name="Excel_BuiltIn_Print_Area_5">#REF!</definedName>
    <definedName name="hr7z45646">#REF!</definedName>
    <definedName name="KOLIC">'[1]specifikacija 22 2012'!$C$1:$C$65536</definedName>
    <definedName name="_xlnm.Print_Titles" localSheetId="2">'Popis del Goriška 6 69'!$1:$6</definedName>
    <definedName name="_xlnm.Print_Titles" localSheetId="1">'Splošne zahteve - sklop 3'!$1:$4</definedName>
  </definedNames>
  <calcPr calcId="162913"/>
</workbook>
</file>

<file path=xl/calcChain.xml><?xml version="1.0" encoding="utf-8"?>
<calcChain xmlns="http://schemas.openxmlformats.org/spreadsheetml/2006/main">
  <c r="D73" i="4" l="1"/>
  <c r="D64" i="4"/>
  <c r="D56" i="4"/>
  <c r="D46" i="4"/>
  <c r="D75" i="4" l="1"/>
  <c r="G240" i="13"/>
  <c r="G182" i="13"/>
  <c r="G179" i="13" l="1"/>
  <c r="G31" i="13" l="1"/>
  <c r="G30" i="13"/>
  <c r="G241" i="13" l="1"/>
  <c r="G258" i="13" l="1"/>
  <c r="B3" i="14" l="1"/>
  <c r="B2" i="14"/>
  <c r="B3" i="13" l="1"/>
  <c r="B1" i="13"/>
  <c r="B2" i="13" l="1"/>
  <c r="G13" i="13"/>
  <c r="G14" i="13"/>
  <c r="G17" i="13"/>
  <c r="G18" i="13"/>
  <c r="G19" i="13"/>
  <c r="G21" i="13"/>
  <c r="G23" i="13"/>
  <c r="G24" i="13"/>
  <c r="G26" i="13"/>
  <c r="G27" i="13"/>
  <c r="G28" i="13"/>
  <c r="G29" i="13"/>
  <c r="G37" i="13"/>
  <c r="G38" i="13"/>
  <c r="G39" i="13"/>
  <c r="G40" i="13"/>
  <c r="G46" i="13"/>
  <c r="G47" i="13" s="1"/>
  <c r="D44" i="4" s="1"/>
  <c r="G53" i="13"/>
  <c r="G54" i="13"/>
  <c r="G55" i="13"/>
  <c r="G56" i="13"/>
  <c r="G64" i="13"/>
  <c r="G65" i="13"/>
  <c r="G67" i="13"/>
  <c r="G68" i="13"/>
  <c r="G75" i="13"/>
  <c r="G76" i="13"/>
  <c r="G82" i="13"/>
  <c r="G83" i="13" s="1"/>
  <c r="D51" i="4" s="1"/>
  <c r="G90" i="13"/>
  <c r="G92" i="13"/>
  <c r="G99" i="13"/>
  <c r="G100" i="13"/>
  <c r="G101" i="13"/>
  <c r="G102" i="13"/>
  <c r="G104" i="13"/>
  <c r="G110" i="13"/>
  <c r="G111" i="13"/>
  <c r="G112" i="13"/>
  <c r="G118" i="13"/>
  <c r="G119" i="13"/>
  <c r="G120" i="13"/>
  <c r="G121" i="13"/>
  <c r="G122" i="13"/>
  <c r="G133" i="13"/>
  <c r="G134" i="13"/>
  <c r="G135" i="13"/>
  <c r="G136" i="13"/>
  <c r="G137" i="13"/>
  <c r="G138" i="13"/>
  <c r="G139" i="13"/>
  <c r="G140" i="13"/>
  <c r="G141" i="13"/>
  <c r="G142" i="13"/>
  <c r="G143" i="13"/>
  <c r="G144" i="13"/>
  <c r="G145" i="13"/>
  <c r="G151" i="13"/>
  <c r="G152" i="13"/>
  <c r="G153" i="13"/>
  <c r="G155" i="13"/>
  <c r="G156" i="13"/>
  <c r="G157" i="13"/>
  <c r="G158" i="13"/>
  <c r="G159" i="13"/>
  <c r="G160" i="13"/>
  <c r="G161" i="13"/>
  <c r="G162" i="13"/>
  <c r="G168" i="13"/>
  <c r="G169" i="13"/>
  <c r="G170" i="13"/>
  <c r="G177" i="13"/>
  <c r="G188" i="13" s="1"/>
  <c r="G178" i="13"/>
  <c r="G180" i="13"/>
  <c r="G183" i="13"/>
  <c r="G184" i="13"/>
  <c r="G185" i="13"/>
  <c r="G186" i="13"/>
  <c r="G187" i="13"/>
  <c r="G193" i="13"/>
  <c r="G194" i="13"/>
  <c r="G205" i="13"/>
  <c r="G206" i="13"/>
  <c r="G207" i="13"/>
  <c r="G208" i="13"/>
  <c r="G209" i="13"/>
  <c r="G210" i="13"/>
  <c r="G216" i="13"/>
  <c r="G217" i="13" s="1"/>
  <c r="D68" i="4" s="1"/>
  <c r="G223" i="13"/>
  <c r="G225" i="13"/>
  <c r="G226" i="13"/>
  <c r="G228" i="13"/>
  <c r="G229" i="13"/>
  <c r="G230" i="13"/>
  <c r="G231" i="13"/>
  <c r="G233" i="13"/>
  <c r="G234" i="13"/>
  <c r="G235" i="13"/>
  <c r="G236" i="13"/>
  <c r="G237" i="13"/>
  <c r="G238" i="13"/>
  <c r="G239" i="13"/>
  <c r="G248" i="13"/>
  <c r="G249" i="13"/>
  <c r="G250" i="13"/>
  <c r="G256" i="13"/>
  <c r="G257" i="13"/>
  <c r="G264" i="13"/>
  <c r="G265" i="13" s="1"/>
  <c r="D72" i="4" s="1"/>
  <c r="G242" i="13" l="1"/>
  <c r="D69" i="4" s="1"/>
  <c r="G41" i="13"/>
  <c r="D43" i="4" s="1"/>
  <c r="G32" i="13"/>
  <c r="D42" i="4" s="1"/>
  <c r="G259" i="13"/>
  <c r="G195" i="13"/>
  <c r="D63" i="4" s="1"/>
  <c r="G77" i="13"/>
  <c r="D50" i="4" s="1"/>
  <c r="G69" i="13"/>
  <c r="D49" i="4" s="1"/>
  <c r="D71" i="4"/>
  <c r="G251" i="13"/>
  <c r="D70" i="4" s="1"/>
  <c r="G211" i="13"/>
  <c r="D67" i="4" s="1"/>
  <c r="G113" i="13"/>
  <c r="D54" i="4" s="1"/>
  <c r="D62" i="4"/>
  <c r="G146" i="13"/>
  <c r="D59" i="4" s="1"/>
  <c r="G57" i="13"/>
  <c r="D45" i="4" s="1"/>
  <c r="G93" i="13"/>
  <c r="D52" i="4" s="1"/>
  <c r="G171" i="13"/>
  <c r="D61" i="4" s="1"/>
  <c r="G123" i="13"/>
  <c r="D55" i="4" s="1"/>
  <c r="G105" i="13"/>
  <c r="D53" i="4" s="1"/>
  <c r="G163" i="13"/>
  <c r="D60" i="4" s="1"/>
  <c r="D77" i="4" l="1"/>
  <c r="D78" i="4" l="1"/>
  <c r="C18" i="4" s="1"/>
</calcChain>
</file>

<file path=xl/comments1.xml><?xml version="1.0" encoding="utf-8"?>
<comments xmlns="http://schemas.openxmlformats.org/spreadsheetml/2006/main">
  <authors>
    <author>Marko Lukač</author>
  </authors>
  <commentList>
    <comment ref="C9" authorId="0" shapeId="0">
      <text>
        <r>
          <rPr>
            <b/>
            <sz val="11"/>
            <color indexed="81"/>
            <rFont val="Tahoma"/>
            <family val="2"/>
            <charset val="238"/>
          </rPr>
          <t>Obvezno izpolnite !</t>
        </r>
      </text>
    </comment>
    <comment ref="C10" authorId="0" shapeId="0">
      <text>
        <r>
          <rPr>
            <b/>
            <sz val="11"/>
            <color indexed="81"/>
            <rFont val="Tahoma"/>
            <family val="2"/>
            <charset val="238"/>
          </rPr>
          <t>Obvezno izpolnite !</t>
        </r>
      </text>
    </comment>
    <comment ref="C15" authorId="0" shapeId="0">
      <text>
        <r>
          <rPr>
            <b/>
            <sz val="11"/>
            <color indexed="81"/>
            <rFont val="Tahoma"/>
            <family val="2"/>
            <charset val="238"/>
          </rPr>
          <t>Obvezno izpolnite !</t>
        </r>
      </text>
    </comment>
    <comment ref="C16" authorId="0" shapeId="0">
      <text>
        <r>
          <rPr>
            <b/>
            <sz val="11"/>
            <color indexed="81"/>
            <rFont val="Tahoma"/>
            <family val="2"/>
            <charset val="238"/>
          </rPr>
          <t>Obvezno izpolnite !</t>
        </r>
      </text>
    </comment>
    <comment ref="C17" authorId="0" shapeId="0">
      <text>
        <r>
          <rPr>
            <b/>
            <sz val="11"/>
            <color indexed="81"/>
            <rFont val="Tahoma"/>
            <family val="2"/>
            <charset val="238"/>
          </rPr>
          <t>Obvezno izpolnite !</t>
        </r>
      </text>
    </comment>
    <comment ref="C18" authorId="0" shapeId="0">
      <text>
        <r>
          <rPr>
            <b/>
            <sz val="9"/>
            <color indexed="81"/>
            <rFont val="Tahoma"/>
            <family val="2"/>
            <charset val="238"/>
          </rPr>
          <t>Samodejna povezava s seštevkom v skupni rekapitulaciji !</t>
        </r>
      </text>
    </comment>
    <comment ref="D76" authorId="0" shapeId="0">
      <text>
        <r>
          <rPr>
            <b/>
            <sz val="10"/>
            <color indexed="81"/>
            <rFont val="Tahoma"/>
            <family val="2"/>
            <charset val="238"/>
          </rPr>
          <t>vpišite popust v %
(če ne nudite popusta, pustite prazno)</t>
        </r>
      </text>
    </comment>
  </commentList>
</comments>
</file>

<file path=xl/sharedStrings.xml><?xml version="1.0" encoding="utf-8"?>
<sst xmlns="http://schemas.openxmlformats.org/spreadsheetml/2006/main" count="707" uniqueCount="484">
  <si>
    <t>Odstranitev vseh manjših privijačenih predmetov, vijakov ipd. iz sten in stropov.</t>
  </si>
  <si>
    <t>A.4.</t>
  </si>
  <si>
    <t>1.01.j.</t>
  </si>
  <si>
    <t>1.01.k.</t>
  </si>
  <si>
    <t>4.01.d.</t>
  </si>
  <si>
    <r>
      <t>Žica P/F-Y 6 mm</t>
    </r>
    <r>
      <rPr>
        <vertAlign val="superscript"/>
        <sz val="11"/>
        <rFont val="Verdana"/>
        <family val="2"/>
        <charset val="238"/>
      </rPr>
      <t>2</t>
    </r>
    <r>
      <rPr>
        <sz val="11"/>
        <rFont val="Verdana"/>
        <family val="2"/>
        <charset val="238"/>
      </rPr>
      <t>, položena v cevi.</t>
    </r>
  </si>
  <si>
    <r>
      <t>Žica P/F-Y 4 mm</t>
    </r>
    <r>
      <rPr>
        <vertAlign val="superscript"/>
        <sz val="11"/>
        <rFont val="Verdana"/>
        <family val="2"/>
        <charset val="238"/>
      </rPr>
      <t>2</t>
    </r>
    <r>
      <rPr>
        <sz val="11"/>
        <rFont val="Verdana"/>
        <family val="2"/>
        <charset val="238"/>
      </rPr>
      <t>, položena v cevi.</t>
    </r>
  </si>
  <si>
    <t>OZEMLJITVE IN POTENCIALNE IZENAČITVE SKUPAJ:</t>
  </si>
  <si>
    <r>
      <t>Kompletna dobava in vgradnja kanalizacijskih cevi in fazonskih kosov (odcepi, kolena, prehodni reducirni komadi itd), izdelani iz trdega polivinil-klorida (PVC) po DIN 1531, za spajanje na obojke in tesnjenje z gumijastimi tesnili, vključno z mazalnim sredstvom, vse pritrjeno z originalnimi objemkami.
(obračun: fazonski kos = 1 m</t>
    </r>
    <r>
      <rPr>
        <vertAlign val="superscript"/>
        <sz val="11"/>
        <rFont val="Verdana"/>
        <family val="2"/>
        <charset val="238"/>
      </rPr>
      <t>1</t>
    </r>
    <r>
      <rPr>
        <sz val="11"/>
        <rFont val="Verdana"/>
        <family val="2"/>
        <charset val="238"/>
      </rPr>
      <t>)</t>
    </r>
  </si>
  <si>
    <t>Vrednost ponudbe (brez DDV):</t>
  </si>
  <si>
    <t>poz.</t>
  </si>
  <si>
    <t>količina</t>
  </si>
  <si>
    <t>enotna cena</t>
  </si>
  <si>
    <t>količina × cena</t>
  </si>
  <si>
    <r>
      <t>m</t>
    </r>
    <r>
      <rPr>
        <vertAlign val="superscript"/>
        <sz val="11"/>
        <rFont val="Verdana"/>
        <family val="2"/>
        <charset val="238"/>
      </rPr>
      <t>2</t>
    </r>
  </si>
  <si>
    <t>Naročnik:</t>
  </si>
  <si>
    <t>Nepremičnine Celje d.o.o.</t>
  </si>
  <si>
    <t>Lokacija:</t>
  </si>
  <si>
    <t>OSNOVNI PODATKI</t>
  </si>
  <si>
    <t>PODATKI O PONUDNIKU</t>
  </si>
  <si>
    <t>Naziv:</t>
  </si>
  <si>
    <t>Naslov:</t>
  </si>
  <si>
    <t>PODATKI O PONUDBI</t>
  </si>
  <si>
    <t>Št. ponudbe:</t>
  </si>
  <si>
    <t>Datum ponudbe:</t>
  </si>
  <si>
    <t>Opcija:</t>
  </si>
  <si>
    <t>Skupna rekapitulacija</t>
  </si>
  <si>
    <t>A.</t>
  </si>
  <si>
    <t>B.</t>
  </si>
  <si>
    <t>C.</t>
  </si>
  <si>
    <t>popust na enotne cene [v%]</t>
  </si>
  <si>
    <t>Znesek popusta na enotne cene [v €]</t>
  </si>
  <si>
    <t>PONUDBA</t>
  </si>
  <si>
    <t>Oznaka nepremičnine:</t>
  </si>
  <si>
    <t>Etaža:</t>
  </si>
  <si>
    <t>Dvigalo:</t>
  </si>
  <si>
    <t>Leto izgradnje:</t>
  </si>
  <si>
    <t>Zasedenost nepremičnine:</t>
  </si>
  <si>
    <t>prazno</t>
  </si>
  <si>
    <t>Možost priklopa:</t>
  </si>
  <si>
    <t>elektrika, voda</t>
  </si>
  <si>
    <t>Ponudnik:</t>
  </si>
  <si>
    <t>GRADBENA DELA</t>
  </si>
  <si>
    <t>GRADBENA DELA SKUPAJ:</t>
  </si>
  <si>
    <t>A.1.</t>
  </si>
  <si>
    <t>A.2.</t>
  </si>
  <si>
    <t>OBRTNIŠKA DELA</t>
  </si>
  <si>
    <t>OBRTNIŠKA DELA SKUPAJ:</t>
  </si>
  <si>
    <t>B.1.</t>
  </si>
  <si>
    <t>B.2.</t>
  </si>
  <si>
    <t>B.3.</t>
  </si>
  <si>
    <t>B.4.</t>
  </si>
  <si>
    <t>B.5.</t>
  </si>
  <si>
    <t>STROJNE INSTALACIJE</t>
  </si>
  <si>
    <t>C.1.</t>
  </si>
  <si>
    <t>C.2.</t>
  </si>
  <si>
    <t>C.3.</t>
  </si>
  <si>
    <t>STROJNE INSTALACIJE SKUPAJ:</t>
  </si>
  <si>
    <t>D.</t>
  </si>
  <si>
    <t>ELEKTRIČNE INSTALACIJE</t>
  </si>
  <si>
    <t>D.1.</t>
  </si>
  <si>
    <t>D.2.</t>
  </si>
  <si>
    <t>D.3.</t>
  </si>
  <si>
    <t>ELEKTRIČNE INSTALACIJE SKUPAJ:</t>
  </si>
  <si>
    <t>0.</t>
  </si>
  <si>
    <t>upoštevano v enotnih cenah</t>
  </si>
  <si>
    <t>RUŠITVE IN ODSTRANITVE</t>
  </si>
  <si>
    <t>opis postavke</t>
  </si>
  <si>
    <t>enota</t>
  </si>
  <si>
    <t>RUŠITVE IN ODSTRANITVE SKUPAJ:</t>
  </si>
  <si>
    <t>ZIDARSKA DELA</t>
  </si>
  <si>
    <t>ZIDARSKA DELA SKUPAJ:</t>
  </si>
  <si>
    <t>KERAMIČARSKA DELA</t>
  </si>
  <si>
    <t>TLAKARSKA DELA</t>
  </si>
  <si>
    <t>KERAMIČARSKA DELA SKUPAJ:</t>
  </si>
  <si>
    <t>TLAKARSKA DELA SKUPAJ:</t>
  </si>
  <si>
    <t>STAVBNO POHIŠTVO V STANOVANJU (MIZARSKA DELA)</t>
  </si>
  <si>
    <t>SLIKOPLESKARSKA DELA</t>
  </si>
  <si>
    <t>STAVBNO POHIŠTVO NA FASADI SKUPAJ:</t>
  </si>
  <si>
    <t>STAVBNO POHIŠTVO V STANOVANJU SKUPAJ:</t>
  </si>
  <si>
    <t>SLIKOPLESKARSKA DELA SKUPAJ:</t>
  </si>
  <si>
    <t>INTERNI VODOVOD IN KANALIZACIJA</t>
  </si>
  <si>
    <t>INTERNI VODOVOD IN KANALIZACIJA SKUPAJ:</t>
  </si>
  <si>
    <t>SANITARNA OPREMA</t>
  </si>
  <si>
    <t>SANITARNA OPREMA SKUPAJ:</t>
  </si>
  <si>
    <t>RADIATORSKO OGREVANJE</t>
  </si>
  <si>
    <t>RADIATORSKO OGREVANJE SKUPAJ:</t>
  </si>
  <si>
    <t>C.4.</t>
  </si>
  <si>
    <t>PREZRAČEVANJE</t>
  </si>
  <si>
    <t>PREZRAČEVANJE SKUPAJ:</t>
  </si>
  <si>
    <t>ELEKTROINSTALACIJE</t>
  </si>
  <si>
    <t>RAZDELILCI</t>
  </si>
  <si>
    <t>RAZDELILCI SKUPAJ:</t>
  </si>
  <si>
    <t>INSTALACIJSKI MATERIAL</t>
  </si>
  <si>
    <t>INSTALACIJSKI MATERIAL SKUPAJ:</t>
  </si>
  <si>
    <t>ODSTRANITVE</t>
  </si>
  <si>
    <t>Manšete za tesnitev talnega odtoka ter preboja za sifon tuš kadi.</t>
  </si>
  <si>
    <t>ODSTRANITVE SKUPAJ:</t>
  </si>
  <si>
    <t>D.4.</t>
  </si>
  <si>
    <t>SVETILA</t>
  </si>
  <si>
    <t>SVETILA SKUPAJ:</t>
  </si>
  <si>
    <t>D.6.</t>
  </si>
  <si>
    <t>MERITVE</t>
  </si>
  <si>
    <t>MERITVE SKUPAJ:</t>
  </si>
  <si>
    <t>C.5.</t>
  </si>
  <si>
    <t>1.01.</t>
  </si>
  <si>
    <t>1.02.</t>
  </si>
  <si>
    <t>Odstranitve oz. demontaže vgrajenih elementov: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t>
  </si>
  <si>
    <t>kpl</t>
  </si>
  <si>
    <t>Demontaža pokrovov stenskih in stropnih doz.</t>
  </si>
  <si>
    <t>Odstranitev vseh obstoječih rozet na ceveh radiatorskega ogrevanja.</t>
  </si>
  <si>
    <t>kos</t>
  </si>
  <si>
    <r>
      <t>m</t>
    </r>
    <r>
      <rPr>
        <vertAlign val="superscript"/>
        <sz val="11"/>
        <rFont val="Verdana"/>
        <family val="2"/>
        <charset val="238"/>
      </rPr>
      <t>1</t>
    </r>
  </si>
  <si>
    <r>
      <t>m</t>
    </r>
    <r>
      <rPr>
        <vertAlign val="superscript"/>
        <sz val="11"/>
        <rFont val="Verdana"/>
        <family val="2"/>
        <charset val="238"/>
      </rPr>
      <t>2</t>
    </r>
    <r>
      <rPr>
        <sz val="10"/>
        <color indexed="8"/>
        <rFont val="Verdana"/>
        <family val="2"/>
        <charset val="238"/>
      </rPr>
      <t/>
    </r>
  </si>
  <si>
    <t>1.01.a.</t>
  </si>
  <si>
    <t>1.01.b.</t>
  </si>
  <si>
    <t>1.01.c.</t>
  </si>
  <si>
    <t>1.01.d.</t>
  </si>
  <si>
    <t>4.01.</t>
  </si>
  <si>
    <t>3.01.</t>
  </si>
  <si>
    <t>2.01.</t>
  </si>
  <si>
    <t>2.02.</t>
  </si>
  <si>
    <t>2.03.</t>
  </si>
  <si>
    <t>3.02.</t>
  </si>
  <si>
    <t>3.03.</t>
  </si>
  <si>
    <t>3.04.</t>
  </si>
  <si>
    <t>Notranja vrata</t>
  </si>
  <si>
    <t>4.02.</t>
  </si>
  <si>
    <t>4.03.</t>
  </si>
  <si>
    <t>5.01.</t>
  </si>
  <si>
    <t>5.02.</t>
  </si>
  <si>
    <t>5.03.</t>
  </si>
  <si>
    <t>5.04.</t>
  </si>
  <si>
    <t>6.01.</t>
  </si>
  <si>
    <t>Pleskarska dela</t>
  </si>
  <si>
    <t>3.05.</t>
  </si>
  <si>
    <t>3.06.</t>
  </si>
  <si>
    <t>Demontaža/izvlačenje komplet obstoječih električnih napeljav:
* vključno nadometni kanali,
* vključno s čiščenjem, nakladanjem in prenosom ruševin in odpada neposredno na prevozno sredstvo,
* odvoz ruševin in na stalno deponijo, vključno z vsemi stroški deponije in dajatvami ter s predpisano dokumentacijo o ravnanju z odpadki.</t>
  </si>
  <si>
    <t>Odstranitve oz. demontaže vgrajenih elementov:
* vključno s čiščenjem, sortiranjem po vrstah odpadkov, nakladanjem in prenosom ruševin in kosovnega odpada neposredno na prevozno sredstvo,
* odvoz ruševin in kosovnega odpada na stalno deponijo, vključno z vsemi stroški deponije in dajatvami ter s predpisano dokumentacijo o ravnanju z odpadki.</t>
  </si>
  <si>
    <t>B.6.</t>
  </si>
  <si>
    <t>RAZNA DELA</t>
  </si>
  <si>
    <t>6.02.</t>
  </si>
  <si>
    <t>RAZNA DELA SKUPAJ:</t>
  </si>
  <si>
    <t>1.03.</t>
  </si>
  <si>
    <t>Dobava in montaža:</t>
  </si>
  <si>
    <t>D.5.</t>
  </si>
  <si>
    <t>OZEMLJITVE IN POTENCIALNE IZENAČITVE</t>
  </si>
  <si>
    <t>A.3.</t>
  </si>
  <si>
    <t>HIDROIZOLACIJE IN ZAŠČITA PRED VLAGO</t>
  </si>
  <si>
    <t>1.04.</t>
  </si>
  <si>
    <t>1.05.</t>
  </si>
  <si>
    <t>2.04.</t>
  </si>
  <si>
    <t>Tesnjenje tlaka.</t>
  </si>
  <si>
    <t>HIDROIZOLACIJE IN ZAŠČITA PRED VLAGO SKUPAJ:</t>
  </si>
  <si>
    <t>Gumiran poliestrski trak na stiku tlaka s stenami ter vogalni stik sten.</t>
  </si>
  <si>
    <t>2.05.</t>
  </si>
  <si>
    <t>1.01.e.</t>
  </si>
  <si>
    <t>1.01.f.</t>
  </si>
  <si>
    <t>2.06.</t>
  </si>
  <si>
    <t>2.07.</t>
  </si>
  <si>
    <t>Preizkus tesnjenja vodovodne in odvodne napeljave ter izpiranje le-te z izdelavo poročila.
(kopalnica, kuhinja)</t>
  </si>
  <si>
    <t>1.01.g.</t>
  </si>
  <si>
    <t>Demontaža zvonca.</t>
  </si>
  <si>
    <t>Kompletna dobava in montaža svetilk, kompletno s sijalkami in montažnim priborom:</t>
  </si>
  <si>
    <t>4.01.c.</t>
  </si>
  <si>
    <r>
      <rPr>
        <sz val="11"/>
        <rFont val="Symbol"/>
        <family val="1"/>
        <charset val="2"/>
      </rPr>
      <t>f</t>
    </r>
    <r>
      <rPr>
        <sz val="11"/>
        <rFont val="Verdana"/>
        <family val="2"/>
        <charset val="238"/>
      </rPr>
      <t xml:space="preserve"> 50 mm</t>
    </r>
  </si>
  <si>
    <t>4.01.b.</t>
  </si>
  <si>
    <t>4.01.a.</t>
  </si>
  <si>
    <t>3.02.a.</t>
  </si>
  <si>
    <t>3.02.b.</t>
  </si>
  <si>
    <t>3.07.</t>
  </si>
  <si>
    <t>Dobava in montaža električnega zvonca.</t>
  </si>
  <si>
    <t>3.08.</t>
  </si>
  <si>
    <t>3.09.</t>
  </si>
  <si>
    <t>Demontaža stikal, vtičnic, priključnih doz.</t>
  </si>
  <si>
    <t>3.03.b.</t>
  </si>
  <si>
    <t>3.03.a.</t>
  </si>
  <si>
    <t>Enofazna vtičnica z zaščitnim kontaktom 230V/16A podometna:
* upoštevati enak program kot za stikala - po izbiri naročnika,
* po potrebi komplet z vgradnimi dozami,
* komplet s pripadajočimi okvirji.</t>
  </si>
  <si>
    <t>Dobava in montaža pokrovov stenskih in stropnih doz.</t>
  </si>
  <si>
    <t>1.01.h.</t>
  </si>
  <si>
    <t>1.01.i.</t>
  </si>
  <si>
    <t>2.08.</t>
  </si>
  <si>
    <t>V primeru, da ponudnik v ponudbi naročniku prizna popust na enotne cene, se le-ta nanaša in obračuna tudi pri morebitno naknadno naročenih ali spremenjenih delih.</t>
  </si>
  <si>
    <t>Izbrani ponudnik (izvajalec) je dolžan pred izvedbo preveriti usklajenost vseh opisov, skic in drugih navodil za izvedbo. Na morebitne neskladnosti mora pravočasno pisno obvestiti naročnika.</t>
  </si>
  <si>
    <t>Izbrani ponudnik (izvajalec) mora dela izvesti v skladu s specifikacijo iz popisa del. Morebitna odstopanja od teh specifikacij so dovoljena samo po predhodni pisni odobritvi s strani naročnika.
Neodobrenih odstopanj naročnik na bo sprejel, izvajalcu pa opravljenih storitev ne bo plačal, dokler izvajalec na svoje stroške tega ne popravi in izvede skladno s ponudbo.</t>
  </si>
  <si>
    <t>snemanje potrebnih izmer v stanovanju in po načrtih,</t>
  </si>
  <si>
    <t>usklajevanje potrebnih detajlov v primeru sistemskih rešitev dobaviteljev,</t>
  </si>
  <si>
    <t>po potrebi izdelavo detajlov ter usklajevanje z naročnikom do potrditve le-teh,</t>
  </si>
  <si>
    <t>izvedba del s pooblaščenimi izvajalci oz. izpolnitev drugih pogojev dobaviteljev, ki so povezani z jamčenjem za njihove proizvode,</t>
  </si>
  <si>
    <t>vsa potrebna pomožna, pripravljalna in pospravljalna dela,</t>
  </si>
  <si>
    <t>fino čiščenje in priprava podlage pred pričetkom vseh posameznih del,</t>
  </si>
  <si>
    <t>lastna kontrola kakovosti izvedenih del po fazah,</t>
  </si>
  <si>
    <t>zarisovanje, kontrola usklajenosti mer z načrti in/ali ter prenos mer na objekt,</t>
  </si>
  <si>
    <t>ves potreben glavni, pomožni, pritrdilni, tesnilni in vezni material,</t>
  </si>
  <si>
    <t>skladiščenje oz. začasno hranjenje materiala ter demontiranih izdelkov (za ponovno uporabo) na gradbišču,</t>
  </si>
  <si>
    <t>vse potrebne transporte in prenose materiala do mesta vgrajevanja,</t>
  </si>
  <si>
    <t>vse posredne stroške (kot so režijski stroški podjetja, davki in dajatve), vkalkulirane rizike (vključno riziko spremembe nabavne cene) in/ali stroške zavarovanj le-teh (vključno zavarovanje odgovornosti in gradbeno zavarovanje) ter dobiček,</t>
  </si>
  <si>
    <t>manipulativni, režijski in podobni stroški za dela, ki jih izvajalec ne izvaja sam s svojimi delavci (t.j. za podizvajalce),</t>
  </si>
  <si>
    <t>vse potrebno delo in storitve, do končnega izdelka,</t>
  </si>
  <si>
    <t>izdelavo vseh potrebnih detajlov in zaključkov, tudi če niso podrobno navedeni in opisani v popisu del, če so nujni in/ali samoumevni za pravilno izvedbo ali funkcioniranje posameznih sistemov in elementov ali če so pogojeni z uporabo sistemske rešitve,</t>
  </si>
  <si>
    <t>razne oteževalne okoliščine, razen če je v pravilih obračuna v teh opisih to posebej izrecno drugače navedeno,</t>
  </si>
  <si>
    <t>vsa potrebna delovna sredstva in/ali mehanizacija za izvedbo del, kot tudi vsa potrebna pomožna sredstva za vgrajevanje oz. montažo in/ali demontažo na objektu kot so delovni, premični in prevozni lahki odri, konzolni in viseči odri, lovilni in podporni odri, lestve, dvigala, črpalke in podobno (izjema so odri, izrecno opisani v popisu del),</t>
  </si>
  <si>
    <t>terminsko usklajevanje del,</t>
  </si>
  <si>
    <t>tlačni preizkusi, meritve, nastavitve, zagoni ipd., vse vključno s potrebnimi poročili ali zapisniki, po potrebi (v primeru pogojevanja jamčenja s strani dobaviteljev) izvedeni s strani pooblaščencev,</t>
  </si>
  <si>
    <t>vsa morebitna potrebna dela, aktivnosti in ukrepe (vključno s potrebnim materialom, dodatki in energenti) za zagotovitev ustreznih pogojev za izvedbo vseh vrst del (npr. ogrevanje v primeru nizkih temperatur ipd.),</t>
  </si>
  <si>
    <t>zaščita oz. ustrezni ukrepi za obvarovanje delov stanovanja, v katere se ne posega ter skupnih delov stavbe in njene okolice,</t>
  </si>
  <si>
    <t>popravilo in/ali plačilo morebitne škode povzročene v stanovanju, v zgradbi ali njenih skupnih delih delih, ostalim etažnim lastnikom ter mimoidočim,</t>
  </si>
  <si>
    <t>zaščita oz. ustrezni ukrepi za ohranitev vseh izvedenih del in gotovih izdelkov pred poškodbami ali drugim razvrednotenjem do primopredaje stanovanja naročniku,</t>
  </si>
  <si>
    <t>zamenjava ali plačilo stroškov zamenjave pred primopredajo poškodovanih ali drugače razvrednotenih gotovih izdelkov (v primeru soglasja naročnika pa samo popravilo ali plačilo povzročene škode na gotovih izdelkih),</t>
  </si>
  <si>
    <t>sprotno in končno čiščenje prostorov stanovanja, skupnih delov v zgradbi in njene okolice ter ločeno zbiranje in začasno hranjenje odpadkov in embalaže do odvoza na stalno deponijo,</t>
  </si>
  <si>
    <t>vsa potrebna komunikacija in koordinacija zaradi izvedbe razpisanih del s hišnim upravnikom.</t>
  </si>
  <si>
    <t>STAVBNO POHIŠTVO NA FASADI</t>
  </si>
  <si>
    <r>
      <t xml:space="preserve">Kompletna dobava in polaganje predizoliranih (d = 6 mm) večplastnih vodovodnih cevi za hladno in toplo vodo za delovne tlake do 10 bar, komplet z vsemi fazonskimi kosi iz ponikljane kovane medenine za spajanje z zatiskanjem (PF kosi, PFT kosi, PF reducirni kosi…) in vsem pritrdilnim, tesnilnim in veznim materialom.
</t>
    </r>
    <r>
      <rPr>
        <sz val="11"/>
        <rFont val="Symbol"/>
        <family val="1"/>
        <charset val="2"/>
      </rPr>
      <t>f</t>
    </r>
    <r>
      <rPr>
        <sz val="11"/>
        <rFont val="Verdana"/>
        <family val="2"/>
        <charset val="238"/>
      </rPr>
      <t xml:space="preserve"> 16 x 2 mm.</t>
    </r>
  </si>
  <si>
    <t>5.05.</t>
  </si>
  <si>
    <r>
      <rPr>
        <sz val="11"/>
        <rFont val="Symbol"/>
        <family val="1"/>
        <charset val="2"/>
      </rPr>
      <t>f</t>
    </r>
    <r>
      <rPr>
        <sz val="11"/>
        <rFont val="Verdana"/>
        <family val="2"/>
        <charset val="238"/>
      </rPr>
      <t xml:space="preserve"> 75 mm</t>
    </r>
  </si>
  <si>
    <t>Kompletiranje priključnega mesta za kuhinjsko napo:
* cevni priključek DN 110 ali DN 125 (kot obstoječi),
* prekrivna rozeta.</t>
  </si>
  <si>
    <t xml:space="preserve">Slikarska dela </t>
  </si>
  <si>
    <t>Kompletna dobava in vgradnja talnega sifona:
* ohišje iz umetnih mas,
* izvedba z izolacijsko folijo in tesnilno prirobnico ali z manšeto za zagotovitev vodotesnega spoja s premazom za zaščito pred vlago,
* nastavek z ovirjem in pokrovom (velikosti do 150 × 150 mm) iz nerjaveče pločevine pločevine za vgradnjo v tlak iz keramičnih ploščic,
* horizontalni priključek DN50 ter horizontalni odtok DN50.</t>
  </si>
  <si>
    <t>2.04.a.</t>
  </si>
  <si>
    <t>2.04.b.</t>
  </si>
  <si>
    <t>Kompletna dobava in montaža rozet bele barve na radiatorske cevi različnih premerov za namestitev na preboje skozi tla, strop in stene.</t>
  </si>
  <si>
    <t>3.10.</t>
  </si>
  <si>
    <t>Odstranitev notranje domofonske enote.</t>
  </si>
  <si>
    <t>Številka in naziv sklopa:</t>
  </si>
  <si>
    <t>Evidenčna oznaka tega naročila:</t>
  </si>
  <si>
    <r>
      <rPr>
        <u/>
        <sz val="10"/>
        <rFont val="Verdana"/>
        <family val="2"/>
        <charset val="238"/>
      </rPr>
      <t xml:space="preserve">Sklop 3:
</t>
    </r>
    <r>
      <rPr>
        <sz val="10"/>
        <rFont val="Verdana"/>
        <family val="2"/>
        <charset val="238"/>
      </rPr>
      <t>Zahtevnejše prenove praznih stanovanj</t>
    </r>
  </si>
  <si>
    <t>Kratek naziv naročila:</t>
  </si>
  <si>
    <t>Miklošičeva ulica 1, Celje</t>
  </si>
  <si>
    <t>Upravnik:</t>
  </si>
  <si>
    <t>Naziv n.:</t>
  </si>
  <si>
    <t>Ponudbo pripraviti po sistemu "ključ v roke".</t>
  </si>
  <si>
    <t>ENOTNE CENE POSAMEZNIH POSTAVK MORAJO VKLJUČEVATI:</t>
  </si>
  <si>
    <t>vsi ukrepi za zaščito delavcev na delovišču in mimoidočih skladno z veljavnimi predpisi s področja varnosti in zdravja pri delu, varstva pred požari ter varnostnim načrtom,</t>
  </si>
  <si>
    <t>predaja enega izvoda dokumentacije o izvedenih delih (vse v slovenskem jeziku):
- pravilno izpolnjene in potrjene garancijske listine,
- navodila za uporabo in vzdrževanje,
- seznami pooblaščenih serviserjev,
- izjave lastnostih ali druga ustrezna dokazila o vgrajenih gradbenih proizvodih,
- poročila o meritvah, zapisnike o zagonih, preizkusih ipd.,</t>
  </si>
  <si>
    <t>fotografiranje pred, med in po izvedbi del ter predaja fotografij v digitalni obliki na nosilcu podatkov;
- na fotografijah mora biti razvidno, na kaj se nanašajo in v katerem prostoru so posnete,
- ob predaji morajo biti fotografije urejene v mapah po datumih in v zaporedju fotografiranja,
na fotografijah mora biti posneto najmanj:
- stanje pred pričetkom del,
- stanje po izvedenih rušitvenih delih oz. po odstranitvah,
- stanje po izvedenih razvodih instalacij pred ometavanjem in estrihi ali zapiranjem suhomontažnih sten in stropov,
- kompletna tesno izvedena izolacija pred vlago v kopalnici in na balkonu,
- vse faze sanacije armature,
- stanje po dokončanih delih,</t>
  </si>
  <si>
    <t xml:space="preserve">Izdelava utorov v obstoječih betonskih stenah ter stropovih:
* vključno predhodno zarisovanje,
* pazljiva izvedba v območju obstoječih instalacijskih vertikal,
* vključno s čiščenjem, nakladanjem in prenosom ruševin neposredno na prevozno sredstvo,
* odvoz ruševin na stalno deponijo, vključno z vsemi stroški deponije in dajatvami ter s predpisano dokumentacijo o ravnanju z odpadki.
Obračun po dolžini utorov. Točkovne razširitve (za doze ipd.) ne glede na dimenzije upoštevati v enotnih cenah. Količina ocenjena.
</t>
  </si>
  <si>
    <t>Odstranitev kompletne sanitarne galanterije.</t>
  </si>
  <si>
    <t>1.04.a.</t>
  </si>
  <si>
    <t>1.06.</t>
  </si>
  <si>
    <t>ESTRIHI</t>
  </si>
  <si>
    <t>ESTRIHI SKUPAJ:</t>
  </si>
  <si>
    <r>
      <t>Kompletna izdelava in dobava plavajočeg</t>
    </r>
    <r>
      <rPr>
        <sz val="11"/>
        <color indexed="8"/>
        <rFont val="Verdana"/>
        <family val="2"/>
        <charset val="238"/>
      </rPr>
      <t>a hitrovezočega in hitrosušečega estriha</t>
    </r>
    <r>
      <rPr>
        <sz val="11"/>
        <rFont val="Verdana"/>
        <family val="2"/>
        <charset val="238"/>
      </rPr>
      <t xml:space="preserve"> v kopalnici:
* debelina: do 8 cm,
* trdnostni razred C16/20,
</t>
    </r>
    <r>
      <rPr>
        <sz val="11"/>
        <color indexed="8"/>
        <rFont val="Verdana"/>
        <family val="2"/>
        <charset val="238"/>
      </rPr>
      <t>* z zagladitvijo kot podlaga za nanos tesnilne malte</t>
    </r>
    <r>
      <rPr>
        <sz val="11"/>
        <rFont val="Verdana"/>
        <family val="2"/>
        <charset val="238"/>
      </rPr>
      <t xml:space="preserve"> in v zahtevani ravnosti,
* v minimalnem padcu proti talnemu odtoku,
* vključno armiranje s PP vlakni (ca. 1 kg/m</t>
    </r>
    <r>
      <rPr>
        <vertAlign val="superscript"/>
        <sz val="11"/>
        <rFont val="Verdana"/>
        <family val="2"/>
        <charset val="238"/>
      </rPr>
      <t>3</t>
    </r>
    <r>
      <rPr>
        <sz val="11"/>
        <rFont val="Verdana"/>
        <family val="2"/>
        <charset val="238"/>
      </rPr>
      <t xml:space="preserve">),
* vključno dilatacijski trak 1 cm ob stenah,
* sloj za izboljšanje izolacije pred udarnim zvokom: </t>
    </r>
    <r>
      <rPr>
        <sz val="11"/>
        <rFont val="Symbol"/>
        <family val="1"/>
        <charset val="2"/>
      </rPr>
      <t>D</t>
    </r>
    <r>
      <rPr>
        <sz val="11"/>
        <rFont val="Verdana"/>
        <family val="2"/>
        <charset val="238"/>
      </rPr>
      <t>L</t>
    </r>
    <r>
      <rPr>
        <vertAlign val="subscript"/>
        <sz val="11"/>
        <rFont val="Verdana"/>
        <family val="2"/>
        <charset val="238"/>
      </rPr>
      <t>w</t>
    </r>
    <r>
      <rPr>
        <sz val="11"/>
        <rFont val="Verdana"/>
        <family val="2"/>
        <charset val="238"/>
      </rPr>
      <t xml:space="preserve"> ≥ 20 dB, SD ≈ 70 MN/m</t>
    </r>
    <r>
      <rPr>
        <vertAlign val="superscript"/>
        <sz val="11"/>
        <rFont val="Verdana"/>
        <family val="2"/>
        <charset val="238"/>
      </rPr>
      <t>3</t>
    </r>
    <r>
      <rPr>
        <sz val="11"/>
        <rFont val="Verdana"/>
        <family val="2"/>
        <charset val="238"/>
      </rPr>
      <t>: penasta folija (položena na preklope, tudi preko vseh instalacij) z zaprto celično strukturo, neobčutljiva na vlago, d = 2 × 5 mm.
Obračun po neto tlorisni površini estriha.</t>
    </r>
  </si>
  <si>
    <t>Tesnjenje sten v območju tuša.</t>
  </si>
  <si>
    <t>Izravnava</t>
  </si>
  <si>
    <t>SUHOMONTAŽNA DELA</t>
  </si>
  <si>
    <t>SUHOMONTAŽNA DELA SKUPAJ:</t>
  </si>
  <si>
    <r>
      <t>Izpraznitev kletne shrambe:
* shramba površine ca. 3 m</t>
    </r>
    <r>
      <rPr>
        <vertAlign val="superscript"/>
        <sz val="11"/>
        <rFont val="Verdana"/>
        <family val="2"/>
        <charset val="238"/>
      </rPr>
      <t>2</t>
    </r>
    <r>
      <rPr>
        <sz val="11"/>
        <rFont val="Verdana"/>
        <family val="2"/>
        <charset val="238"/>
      </rPr>
      <t>,
* ocenjena poraba časa za izpraznitev: 1 ura,
* vključno s čiščenjem, nakladanjem in prenosom odpadkov neposredno na prevozno sredstvo,
* odvoz odpadkov na stalno deponijo, vključno z vsemi stroški deponije in dajatvami ter s predpisano dokumentacijo o ravnanju z odpadki.</t>
    </r>
  </si>
  <si>
    <t>Kompletna dobava in montaža obešanke za kletno shrambo:
* standardna obešanka,
* 3 ključi,
* obesek z napisom.</t>
  </si>
  <si>
    <t>Sprotno (dnevno) in končno čiščenje kompletnega stanovanja (tlak, stavbno pohištvo, sanitarna oprema, radiatorji, svetila, stenske obloge) ter skupnih prostorov neposredno pred stanovanjem.</t>
  </si>
  <si>
    <t>Pregled ter po potrebi odstranitev obstoječih ali zamenjava ali namestitev novih označb:
* na vhodnih vratih v stanovanje ali nad zvoncem pred vhodom v stanovanje: nameščena mora biti identifikacijska označba stavbe in njenega dela, odstraniti (brez škode na vratih ali steni) je napise ipd. od prejšnjih najemnikov,
* na kletni shrambi: nameščena mora biti identifikacijska označba stavbe in njenega dela, odstraniti je vse ostale oznake,
* na poštnem nabiralniku: nameščen mora biti napis "stanovanje št." s pravo številko stanovanja,
* na domofonskem zvoncu: nameščen mora biti napis "stanovanje št." s pravo številko stanovanja.</t>
  </si>
  <si>
    <t>Kompletiranje ključev pred predajo naročniku:
Ne glede na število prejetih ključev ob pričetku prenove mora izvajalec naročniku predati:
* po 3 ključe: vhodnih vrat v stanovanje, vhoda v stavbo, dostopa do kletne shrambe, kletne shrambe, kolesarnice ali drugih podobnih skupnih prostorov, kadar obstajajo,
* po 2 ključa: poštnega nabiralnika, omar ali vrat za dostop do merilnih mest za vodo, plin, toploto, elektriko ipd.,
* po 1 ključ: notranjih vrat v stanovanju.
Ključi notranjih vrat se ob predaji pustijo v vratih, ostali pa se predajo naročniku, za vsako ključavnico na ločenem obesku z identifikacijskim napisom.
V ceni upoštevanje tudi morebitno potrebno sodelovanje z upravnikom ali sosedi pri izdelavi manjkajočih ključev.</t>
  </si>
  <si>
    <t>7.01.</t>
  </si>
  <si>
    <t>7.02.</t>
  </si>
  <si>
    <t>7.03.</t>
  </si>
  <si>
    <t>7.04.</t>
  </si>
  <si>
    <t>7.05.</t>
  </si>
  <si>
    <t>B.7.</t>
  </si>
  <si>
    <t>Kompletno rušenje in odstranitev celotne obstoječe vodovodne in odtočne instalacije:
* vodovodne cevi in ventili,
* odtočne cevi in priključki,
* vključno potrebno dolbenje ali rušenje,
* pazljiva izvedba v območju instalacijskih vertikal,
* vključno s čiščenjem, sortiranjem po vrstah odpadkov, nakladanjem in prenosom ruševin in kosovnega odpada neposredno na prevozno sredstvo,
* odvoz ruševin in kosovnega na stalno deponijo, vključno z vsemi stroški deponije in dajatvami ter s predpisano dokumentacijo o ravnanju z odpadki.
(kopalnica, kuhinja)</t>
  </si>
  <si>
    <t>Kompletna izvedba (dobava in montaža) priključnega mesta za pomivalno korito in pomivalni stroj:
* 2× kotni regulirni ventil DN15 (1× običajni + 1× kombinirani),
* PVC čep DN50 na priključku na odtočno cev,
* vključno vsa potrebna dela in material za priklop.
(kuhinja)</t>
  </si>
  <si>
    <t>Kompletna izvedba (dobava in montaža) priključnega mesta za pralni stroj:
* 1× kotni regulirni ventil DN15,
* izpustni ventil za pralni stroj, komplet s tesnilnim materialom in rozeto,
* zidni priključek za odtok pralnega stroja, izdelan iz umetne mase, primeren za povišane temperature medija, komplet s smradno zaporo in prekrivno krom ploščo, kompletni tesnilni in pritrdilni material.
(kopalnica)</t>
  </si>
  <si>
    <t>Kompletna izvedba odklopa in ponovnega priklopa sanitarne vode na obstoječo hišno inštalacijo:
* zapiranje vode za celoten objekt,
* ponovno odpiranje vode po končanih delih,
* vključno potrebno usklajevanje z upravnikom.</t>
  </si>
  <si>
    <t>Kompletna dobava in montaža umivalnika, sestoječega iz:
* kermičnega umivalnika bele barve za vgradnjo na steno, širine ~ 60 cm,
* stoječe enoročne baterije za hladno in toplo vodo, komplet z odtočnim ventilom in sifonom, primernim za vgradnjo na izbrani umivalnik (oboje v kromirani izvedbi - ne v PVC),
* 2× kotni regulirni ventil DN 15 z gibkima oplaščenima pletenicama,
* vključno vse povezovalne in priključne cevi, pritrdilni, vezni in tesnilni material.</t>
  </si>
  <si>
    <t>Kompletna dobava in montaža stranišča, sestavljenega iz:
* WC školjke iz sanitarnega porcelana bele barve, talne izvedbe z zadnjim iztokom,
* polna sedežna deska s pokrovom in gumijastimi odbijači,
* nadometni 6 l  splakovalni kotliček za nizko vgradnjo iz umetnih mas, z dvostopenjsko tipko, z izolacijo proti rosenju,
* kotni regulirni ventil DN 15 z gibko oplaščeno pletenico,
* vključno vse povezovalne in priključne cevi, rozete, pritrdilni, vezni in tesnilni material.</t>
  </si>
  <si>
    <t>Kompletna dobava in motaža pravokotne tuš kadi, sestavljene iz:
* bele pravokotne nizke akrilne tuš kadi z oblogo,
* dimenzije 80 × 80 cm,
* odtočne garniture s sifonom,
* enoročne stenske mešalne armature za tuš, s stensko konzolo l = 600 mm s premičnim nastavkom, fleksibilno cevjo l = 1,5 m in tuš ročico z nastavljivim curkom vode,
* vogalne tuš kabine, polnila iz kaljenega ornamentnega stekla v belih kovinskih okvirjih, z dvodelnimi drsnimi vrati, višina kabine ca. 190 cm (ne sme biti višja od obloge s keramičnimi ploščicami),
* vključno vse povezovalne in priključne cevi, rozete, pritrdilni, vezni in tesnilni material.</t>
  </si>
  <si>
    <t>2.09.</t>
  </si>
  <si>
    <t>Usklajevanje z upravnikom.</t>
  </si>
  <si>
    <t>Instalacijski kabli, uvlečeni v cevi podometno:
* NYM-J različnih presekov,
* preseke oceni  ponudnik sam.
Ocenjena skupna količina zajema zamenjavo vse instalacije.</t>
  </si>
  <si>
    <t>Cev za montažo v omet:
* kopalnica, kuhinja,
* po potrebi tudi drugje, kjer ni možno uporabiti obstoječih cevi.</t>
  </si>
  <si>
    <t>Enojna vtičnica IP44:
* vtičnice s pokrovom.
(kopalnica, kuhinja)</t>
  </si>
  <si>
    <t>Enojna vtičnica.</t>
  </si>
  <si>
    <t>Telefonska vtičnica, enojna, podometna:
* upoštevati enak program kot za ostale vtičnice in stikala - po izbiri naročnika,
* brez podometne doze.
* komplet s pripadajočimi okvirji.</t>
  </si>
  <si>
    <t>TV vtičnica, končna, podometna:
* upoštevati enak program kot za ostale vtičnice in stikala - po izbiri naročnika,
* brez podometne doze,
* komplet s pripadajočimi okvirji.</t>
  </si>
  <si>
    <t>Instalacijska dekorativna vgradna stikala, 230V/10A:
* upoštevati enak program kot za vtičnice - po izbiri naročnika,
* po potrebi komplet z vgradnimi dozami,
* komplet s pripadajočimi okvirji.</t>
  </si>
  <si>
    <t>3.06.a.</t>
  </si>
  <si>
    <t>Enojna stikala.</t>
  </si>
  <si>
    <t>3.06.b.</t>
  </si>
  <si>
    <t>Dvojna stikala.</t>
  </si>
  <si>
    <t>Stalni priključek, podometni 230V.</t>
  </si>
  <si>
    <t>Instalacijska plastična gibljiva cev:</t>
  </si>
  <si>
    <t>Samogasna cev za vgradnjo v suhomontažne stene.</t>
  </si>
  <si>
    <r>
      <t xml:space="preserve">Plafonjera </t>
    </r>
    <r>
      <rPr>
        <sz val="11"/>
        <rFont val="Symbol"/>
        <family val="1"/>
        <charset val="2"/>
      </rPr>
      <t>f</t>
    </r>
    <r>
      <rPr>
        <sz val="11"/>
        <rFont val="Verdana"/>
        <family val="2"/>
        <charset val="238"/>
      </rPr>
      <t xml:space="preserve"> ~ 30 cm:
* IP44,
* za vgradnjo energijsko varčnih sijalk,
* svetlobna moč &gt; 700 lm,
* vključno varčne sijalke.
(kopalnica)</t>
    </r>
  </si>
  <si>
    <t>Stenska svetilka nad ogledalom:
* IP44,
* za vgradnjo energijsko varčnih sijalk,
* svetlobna moč &gt; 700 lm,
* vključno varčne sijalke.
(kopalnica)</t>
  </si>
  <si>
    <t>4.04.</t>
  </si>
  <si>
    <t>Premontaža delilnika (bivalni prostor) ter nov delilnik (kopalnica).</t>
  </si>
  <si>
    <t>Praznjenje in zapiranje vertikale ter ponovno polnjenje z odzračevanjem ali zamrzovanje priključkov.</t>
  </si>
  <si>
    <t>4.05.</t>
  </si>
  <si>
    <t>Slikanje na novo izravnanih notranjih sten:
* podlaga: nova tankoslojna izravnalna masa, fino pobrušena površina,
* 2× slikanje z belo disperzijsko barvo.
(predsoba, bivalni prostor)</t>
  </si>
  <si>
    <t>Pleskanje jeklenih cevi radiatorskega ogrevanja:
* cevi zunanjega premera od 50 mm,
* čiščenje in brušenje podlage (na mestih rjavenja do stopnje Sa2),
* na mestih rjavenja kompletna izvedba osnovne protikorozijske zaščite,
* izvedba prekrivnega premaza v barvi radiatorjev z barvo, odporno na temperature do 70°C.
Obračun po dolžini cevi, ne glede na njen premer.</t>
  </si>
  <si>
    <t>Kompletna odstranitev obstoječih finalnih stenskih oblog:
* vključno z odstranitvijo veznega sredstva vse do zdrave podlage,
* vključno s čiščenjem, nakladanjem in prenosom ruševin neposredno na prevozno sredstvo,
* odvoz ruševin na stalno deponijo, vključno z vsemi stroški deponije in dajatvami ter s predpisano dokumentacijo o ravnanju z odpadki.
Obračun po neto narisni površini odstranjenih oblog.</t>
  </si>
  <si>
    <t>1.01.a</t>
  </si>
  <si>
    <t>Stenska  obloga iz keramičnih ali podobnih ploščic, položenih v cementno malto ali lepljenih na podlago.</t>
  </si>
  <si>
    <t>kuhinja</t>
  </si>
  <si>
    <r>
      <t>Utori v zidanih in armiranih betonskih stenah preseka do vključno 40 cm</t>
    </r>
    <r>
      <rPr>
        <vertAlign val="superscript"/>
        <sz val="11"/>
        <rFont val="Verdana"/>
        <family val="2"/>
        <charset val="238"/>
      </rPr>
      <t>2</t>
    </r>
    <r>
      <rPr>
        <sz val="11"/>
        <rFont val="Verdana"/>
        <family val="2"/>
        <charset val="238"/>
      </rPr>
      <t>.</t>
    </r>
  </si>
  <si>
    <t>Struganje ali brušenje notranjih stenskih in stropnih površin: 
* odstranitev obstoječih nanosov disperzijske barve in slikarske izravnave,
* struganje do zdrave podlage,
* vključno čiščenje prahu in delcev po končani odstranitvi.
Obračun po površini dejansko odstranjenih obstoječih nanosov.
(kopalnica, predsoba, bivalni prostor)</t>
  </si>
  <si>
    <t>Zametavanje utorov za instalacije:
Grobi in fini notranji omet na obstoječe betonske stene z grobo in fino cementno apneno malto (skladno s SIST EN 998-1) s predhodnim cementnim obrizgom z r.c.m 1:3 na očiščeno podlago.
Debelina in število nanosov skladno z navodili dobavitelja ometa (ročno vgrajevanje). Vsi sloji in sestavine od istega dobavitelja.
V ceni upoštevati:
* predhodno odpraševanje in vlaženje površine,
* ometavanje manjših površin in ozkih pasov.
Obračun po dolžini zametanih utorov.
Količine ocenjene.</t>
  </si>
  <si>
    <t>Zaščita proti širjenju vlage v kopalnici:
Kompletna izvedba sistemskega tesnjenja z dvokomponentno malto na osnovi cementnih veziv in polnil, ojačano z armirno mrežico iz steklenih vlaken. Vse po navodilih in ob uporabi materialov enega proizvajalca:
* vključno s predhodnim odsesavanjem in drugo ustrezno pripravo površine in predpremazi,
* vključno z obdelavo priključkov tlaka na stene, razne vgradne elemente ipd. z gumiranimi poliestrskimi tesnilnimi trakovi, kotnimi elementi, manšetami, vse po sistemu dobavitelja tesnilne malte.</t>
  </si>
  <si>
    <t>Kompletna izdelava, dobava in vgradnja lesenih notranjih enokrilnih vrat v bivalni prostor:
Velikost (zidarska mera): 90 × 213 cm.
Podboj:
* lesen vratni podboj za debelino stene do 10 cm,
* obojestransko prekrivne letve,
* obdelava: lakirano s PU lakom v beli barvi.</t>
  </si>
  <si>
    <t>Kompletna izdelava, dobava in vgradnja notranjih enokrilnih vrat v kopalnico:
Velikost (zidarska mera): 90 × 213 cm.
Podboj:
* lesen vratni podboj za debelino stene do 10 cm,
* obojestransko prekrivne letve (v kopalnici montaža po stenski keramiki),
* obdelava: lakirano s PU lakom v beli barvi.</t>
  </si>
  <si>
    <t>Slikanje notranjih stropov :
* podlaga: nova tankoslojna izravnalna masa, fino pobrušena površina,
* višina stropov: 2,46 m,
* premaz z akrilno emulzijo,
* ponudnik po svoji presoji in v dogovoru z naročnikom izvede prekrivne sloje bele barve na enega od sledečih načinov:
a/ slikanje z antinikotinsko barvo; število nanosov: do popolnega prekritja podlage,
b/ slikanje s specialno barvo za prekrivanje madežev; število nanosov do popolnega prekritja podlage,
c/ slikanje z visokopokrivno barvo; število nanosov: do popolnega prekritja podlage.</t>
  </si>
  <si>
    <t>Kompletna dobava in montaža prezračevalnega ventila:
* velikost 125 do 160 mm (odvisno od dejanske mere obstoječe odprtine),
* iz jeklene pločevine, protikorozijsko zaščitene in praškasto barvane v barvi RAL 9010,
* sestavljene iz vgradnega okvirja, fiksnega difuzijskega obroča ter nastavljivega krožnika za odpiranje in zapiranje ventila,
* vključno penasto tesnilo po obodu ter ver pritrdilni material.
(kopalnica)</t>
  </si>
  <si>
    <t>Odstranitev notranjih vrat z nadsvetlobo:
* velikost vrat (zidarska mera): 70 oz. 90 × 246 cm,
* vrata z nadsvetlobo in polnim lesenim krilom,
* lesen podboj,
* zasteklitev nadsvetlobe dimenzij ca. 62 oz. 82 x 40 cm (enojna zasteklitev d ≤ 6 mm) ,
* odstranitev vratnega krila, podboja in nadsvetlobe.</t>
  </si>
  <si>
    <t>Odstranitev stenske armature za kuhinjski umivalnik:
* stenska armatura z dolgim izlivom.</t>
  </si>
  <si>
    <t>STAVBNO POHIŠTVO NA FASADI (PVC)</t>
  </si>
  <si>
    <t>Slikarska izravnava notranjih stenskih in stropnih površin:
* na mestih odstranjenih obstoječih nanosov barve in izravnave,
* na mestih novega stenskega ometa vkuhinji,
* na mestu zapore odprtine nad vrati,
* lokalno popravilo/zapolnitev izvrtanih lukenj,
* odstranitev prahu s sesanjem ali ometanjem,
* premaz z akrilno emulzijo,
* 2× nanos notranje tankoslojne izravnalne mase s sprotnim glajenjem ter fino brušenje obeh slojev.
V enotnih cenah upoštevati:
* potrebne delovne odre ali lestve.</t>
  </si>
  <si>
    <t>kopalnica</t>
  </si>
  <si>
    <t>Kompletna odstranitev obstoječih finalnih talnih oblog:
* vključno s čiščenjem, nakladanjem in prenosom ruševin neposredno na prevozno sredstvo,
* odvoz ruševin na stalno deponijo, vključno z vsemi stroški deponije in dajatvami ter s predpisano dokumentacijo o ravnanju z odpadki.
Obračun po neto tlorisni površini odstranjenih oblog.</t>
  </si>
  <si>
    <t>1.02.a.</t>
  </si>
  <si>
    <t>Talna obloga iz lamelnega hrastovega parketa:
* lamele dimenzij 10 × 10 do 16 × 16 cm,
* polno lepljen na podlago,
* podlaga: cementni estrih,
* vključno odstranitev veznega sredstva in nizkostenske obrobe.</t>
  </si>
  <si>
    <t>predsoba</t>
  </si>
  <si>
    <t>bivalni prostor</t>
  </si>
  <si>
    <t>Omet na mestih odstranjene keramike v kopalnici in v kuhinji :
Grobi in fini notranji omet na obstoječe očiščene stene z grobo in fino cementno apneno malto (skladno s SIST EN 998-1) s predhodnim cementnim obrizgom z r.c.m 1:3 na očiščeno podlago.
Skupna debelina do 2 cm. Debelina in število nanosov skladno z navodili dobavitelja ometa (ročno vgrajevanje). Vsi sloji in sestavine od istega dobavitelja.
V ceni upoštevati:
* predhodno odpraševanje in vlaženje površine,
* ometavanje manjših površin in ozkih pasov.
Obračun po neto ometani površini.
(kopalnica in kuhinja)</t>
  </si>
  <si>
    <t>Doplačilo k postavki 2.01. in 2.02 za armiranje stikov stari/novi omet:
* poglobitev (s struganjem ali brušenjem) na površini na obeh straneh utorov za instalacije (ca. 1 cm) v skupni širini ~ 25 cm, oz. na starem in novem ometu,
* dobava in vgradnja pocinkane armirne mrežice (ca. 12×12 mm) v pasovih ~ 25 cm vzdolž utorov pred izvedbo finega ometa.
Obračun po dolžini stika stari/novi omet in po dolžini utorov.</t>
  </si>
  <si>
    <t>Odstranitev ločilnih RF ali alu ali medeninastih profilov na stiku različnih tlakov ali prostorov pod vratnimi krili.</t>
  </si>
  <si>
    <t>Odstranitev dela obstoječe suhomontažne pregradne stene:
* skupna debelina pregradne stene: 8 do 10 cm,
* obojestranska obloga z mavčnimi oz. mavčnokartonskimi ploščami,
* lesena ali kovinska podkonstrukcija,
* vgrajena na AB ploščo, skupna višina ca. 250 cm,
* pazljiva odstranitev,
* rušenje s predhodnim zarezovanjem zaradi preprečitve poškodb preostalega dela stene (rezanje s kotno brusilko)
* odstranitev dela stene po celotni višini,
* ni predmet te postavke: odstranitev stenske keramike, vratnih podobojev in kril,
* vključno s čiščenjem, nakladanjem in prenosom ruševin neposredno na prevozno sredstvo,
* odvoz ruševin na stalno deponijo, vključno z vsemi stroški deponije in dajatvami ter s predpisano dokumentacijo o ravnanju z odpadki.</t>
  </si>
  <si>
    <t>1.05.a.</t>
  </si>
  <si>
    <t>Razširitev vratne odprtine v kopalnico:
* odmik 10 cm od vogala, širina odprtine : 90 cm (glej risbe).</t>
  </si>
  <si>
    <t>1.07.</t>
  </si>
  <si>
    <t>1.07.a.</t>
  </si>
  <si>
    <t>1.07.b.</t>
  </si>
  <si>
    <t>1.07.c.</t>
  </si>
  <si>
    <t>1.07.d.</t>
  </si>
  <si>
    <t>1.07.e.</t>
  </si>
  <si>
    <t>1.07.f.</t>
  </si>
  <si>
    <t>Dobava in montaža RF ali alu profilov na stiku tlakov ter na dilatacije pod vratnimi krili:
* montaža med vratni podboj točno pod vratnim krilom,
* oblika profila mora ustrezati višinski razliki med tlakoma,
* pritrjevanje: vidno z vtopljenimi vijaki (isti material in barva, kot profil).
Obračun po neto vgrajeni dolžini profila.</t>
  </si>
  <si>
    <t>Stik pod vrati v kopalnico.</t>
  </si>
  <si>
    <t>Kompletna dobava in vgradnja stenske odkapne letve:
* trikotna letev bele barve na stiku pršne kadi s stensko keramično oblogo,
* vodotesna vgradnja.</t>
  </si>
  <si>
    <t>Kompletna dobava in vgradnja finalne obloge tlaka s hrastovim lamelnim parketom:
* kvadratne lamele velikosti med 10×10 cm in 16×16 cm,
* debelina 10 mm,
* vrsta lesa: hrast,
* lakiranje celotne površine parketa s temeljnim in pokrivnim lakom; zadnji sloj po montaži stenskih zaključnih letev,
* vrsta laka: poliuretanski lak.
* vključno nizkostenske zaključne letve (na kuhinjski steni (L=2,44 m) se nizkostenski zaključek ne vgradi).
Obračun po neto tlorisni obloženi površini.
(bivalni prostor s kuhinjo in predsoba)</t>
  </si>
  <si>
    <t xml:space="preserve">Izravnava podlage za novo talno oblogo:
* po potrebi lokalna sanacija poškodovanih mest zaradi odstranitve obstoječe obloge: čiščenje površine ter odstranitev vseh nevezanih delcev, izravnava s specialnimi maltami (dobava in vgradnja po navodilih in ob uporabi sistemskih komponent izbranega dobavitelja) - tolerance glede ravnosti morajo zadoščati zahtevam iz DIN 18201 - tabela 3 - vrstica 4,
* po celotni površini prednamaz in izravnalna masa: vrsto izravnalne mase izbrati glede na obseg poškodb in morebitne neravnosti.
Obračun po neto tlorisni površini prostora.
(bivalni prostor s kuhinjo in predsoba)
</t>
  </si>
  <si>
    <t>Kompletna izvedba zapore nad vrati v kopalnico in nad vrati v bivalni prostor:
Seznam del:
* izdelava, dobava in montaža nove suhomontažne zapore stene nad vrati (skupaj ca. 0,40 m2),
* kovinska podkonstrukcija, izdelana po SIST EN 14195,
* vključno potrebne ojačitve nad vrati,
* vključno potrebne predelave podkonstrukcije obstoječe stene ter spoj staro/novo,
* mavčnokartonske plošče 2 × d = 12,5 mm, izdelane po SIST EN 520: tip DFH2IR,
* vključno bandažiranje (obdelava do stopnje Q2),
* vključno vsi potrebni izrezi za razne instalacije.</t>
  </si>
  <si>
    <t>6.03.</t>
  </si>
  <si>
    <t>Doplačilo k poziciji 6.02. za izdelavo drsnega stika pri zahtevani zvočni zaščiti med novimi mavčnokartonskimi stenami ter masivnim stropom:
* drsni stik po pravilih dobavitelja stenskega sistema.
Obračun po dolžini drsnega stika.</t>
  </si>
  <si>
    <t>Ojačitev stene za vgradnjo novih vrat (razširitev vrat v kopalnico) :
* dstene = 8-10 cm,
* obloga: 2 × 12,5 mm (obojestransko),
* mavčnokartonske plošče tip DFH2IR, d = 12,5 mm, izdelane po SIST EN 520,
* enojna kovinska podkonstrukcija izdelana po SIST EN 14195,
* podkonstrukcija za vratne podboje : ojačitveni profili UA 50 / 40 / 2 mm
* vključno s kotniki za pritrditev UA-profilov / stenski C-profili + stenski U-profili 50 mm,
* vključno potrebne predelave podkonstrukcije obstoječe stene ter spoj staro/novo,
* višina stene : 2,46 m,
* širina vrat : 90 cm,
* odmik 10 cm od vogala,
* vključno bandažiranje stikov in vogalov (obdelava do stopnje Q2).</t>
  </si>
  <si>
    <t>Odstranitev obstoječega električnega grelnika vode:
* grelnik kapacitete ca 50 l,
* vključno stenska pritrdila in obešala,
* vključno priključne cevi in kabli.</t>
  </si>
  <si>
    <t>Odstranitev talnega odtoka v kopalnici.</t>
  </si>
  <si>
    <t>Odstranitev stranišča:
* stoječa keramična straniščna školjka s zadnjim odtokom,
* nadometni izplakovalni kotliček iz umetnih mas, vključno priključna cev,
* deska s pokrovom,
* odtočna cev dolžine do 40 cm.</t>
  </si>
  <si>
    <t>Odstranitev stenske armature za pralni stroj.</t>
  </si>
  <si>
    <t>Odstranitev priključka za pralni stroj.</t>
  </si>
  <si>
    <t>Odstranitev priključka za pomivalno korito in pomivalni stroj.</t>
  </si>
  <si>
    <t>Odstranitev kombinirane stenske armature za kopalno kad in umivalnik vključno s cevjo za prho:
* stenska armatura z dolgim izlivom,
* vključno cev za prho.
(kopalna kad je že zajeta v odstranitvah pri gradbenih delih).</t>
  </si>
  <si>
    <t>Odstranitev kompletnega umivalnika:
* keramični umivalnik dimenzij ~ 60 × 50 cm,
* vključno odtočni ventil, sifon in priključne cevi.</t>
  </si>
  <si>
    <t>1.01.l.</t>
  </si>
  <si>
    <t>Kompletna dobava in montaža sanitarnega grelnika vode:
* stenska pokončna montaža,
* energetski razred C,
* V = 50 l,
* delovni tlak: 6 barov,
* temperaturno območje: 15° - 75°C,
* elektromehanska regulacija temperature,
* signalna lučka za delovcanje električnega grelca,
* varnostni ventil,
* 2× kotni regulirni ventil DN 15 z gibkima oplaščenima pletenicama,
* kompletno z vsem priborom za montažo in priklop.
(kopalnica)</t>
  </si>
  <si>
    <t>2.10.</t>
  </si>
  <si>
    <t>Priprava na vgradnjo novega in vzdrževalna dela na obstoječem radiatorju:
* nov cevni radiator v kopalnici,
* računska določitev tipa novega radiatorja (računski dokaz v pisni obliki predložiti naročniku),
* vzdrževalna dela na radiatorju v bivalnem prostoru s kuhinjo.</t>
  </si>
  <si>
    <t>Izdelava novih odcepov na vertikali ob kopalnici:
* podometni (v suhomontažni steni) dovod do srediskega spodnjega priključka radiatorja,
* kompletna izdelava spoja in dobava novih cevi,
* vključno ves potrebni material, spojna sredstva, tesnila ipd.</t>
  </si>
  <si>
    <t>Izpiranje cevne mreže ter hladen tlačni preizkus s tlakom 1,5 × obratovalni tlak, vključno zapisnik o tlačnem preizkusu.</t>
  </si>
  <si>
    <t>4.06.</t>
  </si>
  <si>
    <t>Uregulacija armatur ter preizkusno obratovanje, vključno z zapisnikom.</t>
  </si>
  <si>
    <t>Demontaža stropnih nadgradnih in obešenih svetil različnih izvedb za ponovno uporabo.</t>
  </si>
  <si>
    <t>Trojna stikala.</t>
  </si>
  <si>
    <t>4.02.a.</t>
  </si>
  <si>
    <r>
      <t xml:space="preserve">Notranja domofonska enota:
* analogna notranja prostoročna enota,
* nadometna izvedba,
</t>
    </r>
    <r>
      <rPr>
        <b/>
        <sz val="11"/>
        <rFont val="Verdana"/>
        <family val="2"/>
        <charset val="238"/>
      </rPr>
      <t>* kompatibilna z obstoječim domofonskim sistemom,</t>
    </r>
    <r>
      <rPr>
        <sz val="11"/>
        <rFont val="Verdana"/>
        <family val="2"/>
        <charset val="238"/>
      </rPr>
      <t xml:space="preserve">
* priklop in preizkus delovanja.</t>
    </r>
  </si>
  <si>
    <r>
      <t xml:space="preserve">Plafonjera </t>
    </r>
    <r>
      <rPr>
        <sz val="11"/>
        <rFont val="Symbol"/>
        <family val="1"/>
        <charset val="2"/>
      </rPr>
      <t>f</t>
    </r>
    <r>
      <rPr>
        <sz val="11"/>
        <rFont val="Verdana"/>
        <family val="2"/>
        <charset val="238"/>
      </rPr>
      <t xml:space="preserve"> ~ 30 cm:
* za vgradnjo energijsko varčnih sijalk,
* svetlobna moč &gt; 700 lm,
* vključno varčne sijalke.
(predsoba)</t>
    </r>
  </si>
  <si>
    <t>da</t>
  </si>
  <si>
    <r>
      <t xml:space="preserve">Slikanje na novo izravnanih notranjih sten:
* podlaga: nova tankoslojna izravnalna masa, fino pobrušena površina,
* podlaga na mestu suhomontažnih sten : nova tankoslojna izravnalna masa, fino pobrušena površina obdelana do stopnje Q2,
* 2× slikanje z belo </t>
    </r>
    <r>
      <rPr>
        <u/>
        <sz val="11"/>
        <rFont val="Verdana"/>
        <family val="2"/>
        <charset val="238"/>
      </rPr>
      <t>pralno barvo (</t>
    </r>
    <r>
      <rPr>
        <sz val="11"/>
        <rFont val="Verdana"/>
        <family val="2"/>
        <charset val="238"/>
      </rPr>
      <t>odpornost na mokro drgnjenje: razred 2 po SIST EN 1330).
(stene v kopalnici, stene v kuhinji L=3,65m)</t>
    </r>
  </si>
  <si>
    <t>Kompletna izdelava, dobava in vgradnja predpriprave za merilno mesto za hladno vodo:
* premer dovodne cevi: DN 15 ali DN 20
* podometna izvedba merilnega mesta (pod umivalnikom),
* vključno merilna garnitura za merjenje porabe vode,
* vključno podometni zaporni ventil DN 15 ali DN 20 za zaporo hladne vode v stanovanju,
* vključno vsa spremljajoča dela in material,
* vključno potrebno usklajevanje z upravnikom.</t>
  </si>
  <si>
    <t>Dobava in vgradnja PVC pokrova revizijske odprtine instalacijske vertikale:
* pokrov velikosti ca. 40 × 40 cm,
* vključno s tesnilnim in prtirdilnim materialom.</t>
  </si>
  <si>
    <t>1.03.a.</t>
  </si>
  <si>
    <t>SPLOŠNE ZAHTEVE</t>
  </si>
  <si>
    <t>DODATNA SPLOŠNA NAVODILA</t>
  </si>
  <si>
    <t>d1</t>
  </si>
  <si>
    <t>d2</t>
  </si>
  <si>
    <t>Popis je izdelan tako, da ponudnik vnese ceno za enoto posamezne postavke. Vse matematične operacije so že prednastavljene. Kljub temu je ponudnik sam dolžan preveriti in poskrbeti za računsko pravilnost oddanih ponudb. V kolikor ponudnik v prednastavljenih matematičnih operacijah opazi napako pričakujemo, da o tem takoj obvesti naročnika.</t>
  </si>
  <si>
    <t>d3</t>
  </si>
  <si>
    <t>Ponudnik mora nuditi in podati ceno za enoto za vse postavke iz popisa del in to tako, kot je zapisano za vsako postavko ob upoštevanju vseh "splošnih zahtev" in razpisne dokumentacije.</t>
  </si>
  <si>
    <t>d4</t>
  </si>
  <si>
    <t xml:space="preserve">Dopisovanje podatkov, spreminjanje vsebine popisa del, spreminjanje matematičnih operacij, spreminjanje količin ni dovoljeno. </t>
  </si>
  <si>
    <t>d5</t>
  </si>
  <si>
    <t>d6</t>
  </si>
  <si>
    <t>d7</t>
  </si>
  <si>
    <t>NABAVA GRADBENIH IN DRUGIH PROIZVODOV, NAPRAV TER OPREME</t>
  </si>
  <si>
    <t>n1</t>
  </si>
  <si>
    <t>Izbrani izvajalec lahko dobavi in vgradi samo takšne proizvode in naprave, za katere lahko v skladu z vsakokrat veljvnimi predpisi in standardi dokaže, da imajo deklarirane in zahtevane lastnosti.</t>
  </si>
  <si>
    <t>n2</t>
  </si>
  <si>
    <r>
      <t xml:space="preserve">Izbrani izvajalec mora </t>
    </r>
    <r>
      <rPr>
        <u/>
        <sz val="11"/>
        <rFont val="Verdana"/>
        <family val="2"/>
        <charset val="238"/>
      </rPr>
      <t>za vse označene postavke v popisu del</t>
    </r>
    <r>
      <rPr>
        <sz val="11"/>
        <rFont val="Verdana"/>
        <family val="2"/>
        <charset val="238"/>
      </rPr>
      <t xml:space="preserve"> (glej stolpec "izbira proizvodov") pred nabavo naročniku predložiti v pregled in potrditev:
- seznam proizvodov, naprav in opreme z navedenim nazivom proizvajalca ter proizvoda,
- za vsakega od teh dokazilo ali dokazila, v katerih mora biti izkazano izpolnjevanje zahtev v nadaljevanju ter iz popisov del.
Naročnik bo predložen seznam in dokazila pregledal najkasneje v roku 2 delovnih dni od prejema:
- v primerih nejasnosti bo naročnik izvajalca pozval k dopolnitvi in/ali pojasnilom,
- v primerih neizpolnjevnja zahtev bo naročnik obrazloženo od izvajalca zahteval zamenjavo takšnega proizvoda, naprave ali opreme ter predložitev novega seznama in dokazil,
- v ostalih primerih bo naročnik potrdil seznam (delno ali v celoti).
Dokazil ni potrebno prilagati v naslednjih primerih:
- če so bila s strani izbranega izvajalca že predložena in s strani naročnika potrjena v kateremkoli od postopkov po tem Okvirnem sporazumu,
- če so s strani naročnika že uvrščena na seznam pregledanih ustreznih dokazil (glej "n3" v nadaljevanju),
- če izbrani izvajalec namerava vgraditi točno isti proizvod, ki je kot referenčen naveden zaradi njegovih vizualnih značilnosti (glej "n4" v nadaljevanju).</t>
    </r>
  </si>
  <si>
    <t>n3</t>
  </si>
  <si>
    <t>Naročnik bo na svojih spletnih straneh ali pa z obvestili po elektronski pošti vse ponudnike najmanj 2× letno obveščal o tem, za katere proizvode že razpolaga z dokazili z namenom, da zanje nobenemu od ponudnikov teh dokazil ni več potrebno predlagati.</t>
  </si>
  <si>
    <t>n4</t>
  </si>
  <si>
    <t>Ker za posamezne proizvode njihovih vizualnih značilnosti (oblikovne značilnosti, barve, struktura, obdelave površin ipd.) s tehničnimi specifikacijami ni mogoče dovolj natančno in razumljivo opisati, so v popisih del še dodatno k tehničnim specifikacijam proizvodi opisani na način, kot ga dopušča (6) odstavek 68. člena ZJN-3 z dopisom "ali enakovredno".
To so:
- vse vrste keramičnih in podobnih ploščic,
- talne obloge iz umetnih mas,
- gotovi parketi,
- polnila balkonskih ograj,
- kopalniški radiatorji.
V primerih, ko izbrani izvajalec namerava dobaviti proizvode, enakovredne specificiranim referenčnim, mora pred tem naročniku (poleg dokazil po "n2") dostaviti v pregled in potrditev njihove vzorce (najmanj po eno celo ploščo ali ploščico ali lamelo oz. vzorec velikosti najmanj 60 × 60 cm oz. dolžine najmanj 60 cm). 
Naročnik bo predložene vzorcea pregledal najkasneje v roku 2 delovnih dni od prejema, ter jih potrdil ali pa obrazloženo zavrnil in zahteval predložitev novih.</t>
  </si>
  <si>
    <t>n5</t>
  </si>
  <si>
    <t>Naročnik je lastnik ali pa gospodari z več kot 2.000 stanovanjskimi enotami.
Da bi lahko zagotovili čim bolj nemoteno uporabo vseh teh stanovanj, vzdrževanje vseh v stanovanja vgrajenih proizvodov, naprav in opreme, oskrbo z rezervnimi in potrošnimi deli, s tem v zvezi naročnik določa dodatne pogoje in omejitve, ki jim morajo zadostiti proizvodi, namenjeni za vgradnjo po teh specifikacijah.</t>
  </si>
  <si>
    <t>►</t>
  </si>
  <si>
    <t>Naročnik ne dovoli vgradnje proizvodov, naprav in opreme iz opuščenih programov.</t>
  </si>
  <si>
    <r>
      <rPr>
        <u/>
        <sz val="11"/>
        <rFont val="Verdana"/>
        <family val="2"/>
        <charset val="238"/>
      </rPr>
      <t>Omejitve za</t>
    </r>
    <r>
      <rPr>
        <sz val="11"/>
        <rFont val="Verdana"/>
        <family val="2"/>
        <charset val="238"/>
      </rPr>
      <t xml:space="preserve"> proizvode, naprave in opremo, ki potrebujejo vzdrževanje s strani pooblaščenih serviserjev in/ali redno menjavo potrošnih delov in/ali je njihovo delovanje pogoj za normalno rabo stanovanja (t.j. za </t>
    </r>
    <r>
      <rPr>
        <u/>
        <sz val="11"/>
        <rFont val="Verdana"/>
        <family val="2"/>
        <charset val="238"/>
      </rPr>
      <t>plinske grelnike, grelnike sanitarne vode in prezračevalne naprave z vračanjem toplote</t>
    </r>
    <r>
      <rPr>
        <sz val="11"/>
        <rFont val="Verdana"/>
        <family val="2"/>
        <charset val="238"/>
      </rPr>
      <t>):
- pooblaščeni serviserji morajo imeti odzivni čas največ 24 ur,
- potrošni deli (tisti, ki jih lahko uporabniki menjajo sami) morajo biti dobavljivi v roku 1 tedna na prodajnih mestih v Mestni občini Celje,
- proizvajalec mora zagotavljati oskrbo z originalnimi rezervnimi deli in servisnimi storitvami najmanj za dvokratnik garancijske dobe.</t>
    </r>
  </si>
  <si>
    <r>
      <rPr>
        <u/>
        <sz val="11"/>
        <rFont val="Verdana"/>
        <family val="2"/>
        <charset val="238"/>
      </rPr>
      <t>Omejitve za</t>
    </r>
    <r>
      <rPr>
        <sz val="11"/>
        <rFont val="Verdana"/>
        <family val="2"/>
        <charset val="238"/>
      </rPr>
      <t xml:space="preserve"> proizvode, naprave in opremo, ki po izkušnjah naročnika v svoji celi pričakovani življenski dobi (ki je praviloma daljša od 15 let) potrebujejo nadomestne dele in je njihovo delovanje pogoj za normalno rabo stanovanja (t.j. za </t>
    </r>
    <r>
      <rPr>
        <u/>
        <sz val="11"/>
        <rFont val="Verdana"/>
        <family val="2"/>
        <charset val="238"/>
      </rPr>
      <t>splakovalne kotličke, kopalne in tuš kadi, tuš kabine, sanitarne armature, grelna telesa, stikala, vtičnice in svetilke</t>
    </r>
    <r>
      <rPr>
        <sz val="11"/>
        <rFont val="Verdana"/>
        <family val="2"/>
        <charset val="238"/>
      </rPr>
      <t>):
- rezervni in potrošni deli morajo biti dobavljivi na prodajnih mestih na področju RS,
- proizvajalec mora zagotavljati oskrbo z originalnimi rezervnimi in potrošnimi deli najmanj za 5 let.</t>
    </r>
  </si>
  <si>
    <t>ZELENO JAVNO NAROČANJE</t>
  </si>
  <si>
    <t>z1</t>
  </si>
  <si>
    <t>Zahteve so navedene v povabilu k oddaji ponudbe.</t>
  </si>
  <si>
    <t>z2</t>
  </si>
  <si>
    <r>
      <t xml:space="preserve">Izbrani izvajalec mora </t>
    </r>
    <r>
      <rPr>
        <u/>
        <sz val="11"/>
        <rFont val="Verdana"/>
        <family val="2"/>
        <charset val="238"/>
      </rPr>
      <t>pred nabavo in vgradnjo</t>
    </r>
    <r>
      <rPr>
        <sz val="11"/>
        <rFont val="Verdana"/>
        <family val="2"/>
        <charset val="238"/>
      </rPr>
      <t xml:space="preserve"> predstavniku naročnika predložiti v potrditev seznam proizvodov z dokazili v slovenskem jeziku, da so izpolnjene zahteve iz Uredbe o zelenem javnem naročanju v skladu z "Izjavo ponudnika".</t>
    </r>
  </si>
  <si>
    <t>RAVNANJE Z ODPADKI</t>
  </si>
  <si>
    <t>o1</t>
  </si>
  <si>
    <t>Naročilo za prevzem gradbenih odpadkov je sestavni del sklenjenega Okvirnega sporazuma (12. člen).</t>
  </si>
  <si>
    <t>o2</t>
  </si>
  <si>
    <t>Gradbeni odpadki se morajo na gradbišču začasno skladiščiti ločeno po posameznih vrstah s klasifikacijskega seznama odpadkov in ločeno od drugih odpadkov tako, da ne onesnažujejo okolja, z njimi pa ravnati tako, da jih je mogoče obdelati.
Če gradbenih odpadkov ni mogoče začasno skladiščiti na gradbišču ali na območju objekta, v katerem se izvajajo gradbena dela, mora izvajalec gradbene odpadke odlagati neposredno po nastanku v zabojnike, ki jih pred tem namesti na gradbišču ali ob objektu in so prirejeni za odvoz gradbenih odpadkov brez prekladanja.
(glej 4. člen Uredbe o ravnanju z odpadki, ki nastanejo pri gradbenih delih)</t>
  </si>
  <si>
    <t>o3</t>
  </si>
  <si>
    <t>Izvajalec mora ob zaključku del (na sprejemu in izročitvi) naročniku predati pravilno izpolnjene evidenčne liste o ravnanju z odpadki (glej 12. člena sklenjenega Okvirnega sporazuma).</t>
  </si>
  <si>
    <t>e1</t>
  </si>
  <si>
    <t>e2</t>
  </si>
  <si>
    <t>e3</t>
  </si>
  <si>
    <t>e4</t>
  </si>
  <si>
    <t>e5</t>
  </si>
  <si>
    <t>dostava vzorcev in dokazne dokumentacije v slovenskem jeziku,</t>
  </si>
  <si>
    <t>e6</t>
  </si>
  <si>
    <t>e7</t>
  </si>
  <si>
    <t>e8</t>
  </si>
  <si>
    <t>e9</t>
  </si>
  <si>
    <t>e10</t>
  </si>
  <si>
    <t>e11</t>
  </si>
  <si>
    <t>e12</t>
  </si>
  <si>
    <t>e13</t>
  </si>
  <si>
    <t>e14</t>
  </si>
  <si>
    <t>e15</t>
  </si>
  <si>
    <t>e16</t>
  </si>
  <si>
    <t>e17</t>
  </si>
  <si>
    <t>e18</t>
  </si>
  <si>
    <t>e19</t>
  </si>
  <si>
    <t>e20</t>
  </si>
  <si>
    <t>izvedba v fazah, prilagojena tehnološkim zahtevam in omejitvami, povezanimi s krajem in časom izvedbe ter drugim dejstvom, kot to izhaja iz razpisne dokumentacije,</t>
  </si>
  <si>
    <t>e21</t>
  </si>
  <si>
    <t>dokazovanje skladnosti z veljavnimi standardi in tehničnimi specifikacijami, z zahtevami Uredbe o zelenem javnem naročanju in dokazovanje izpolnjevanja s popisom del in v splošnih zahtevah predpisanih zahtev,</t>
  </si>
  <si>
    <t>e22</t>
  </si>
  <si>
    <t>e23</t>
  </si>
  <si>
    <t>e24</t>
  </si>
  <si>
    <t>e25</t>
  </si>
  <si>
    <t>e26</t>
  </si>
  <si>
    <t>e27</t>
  </si>
  <si>
    <t>e28</t>
  </si>
  <si>
    <t>e29</t>
  </si>
  <si>
    <t>nakladanje in odvoz odpadkov in embalaže na stalno deponijo, plačilo vseh prispevkov in dajatev za stalno deponijo odpadnega materiala, vključno s predložitvijo »evidenčnih listov o ravnanju z odpadki«, razen če je to izrecno drugače opisano v popisu del,</t>
  </si>
  <si>
    <t>e30</t>
  </si>
  <si>
    <t>e31</t>
  </si>
  <si>
    <t>e32</t>
  </si>
  <si>
    <t>e33</t>
  </si>
  <si>
    <t>obvestilo upravniku ter na oglasno desko v stavbi najmanj 2 dni pred pričetkom del, ki mora vsebovati:
- točen naziv izvajalca del,
- ime in priimek odgovorne osebe izvajalca ter telefonsko številko, na kateri je vedno dosegljiv,
- termine izvajanja del,</t>
  </si>
  <si>
    <t>e34</t>
  </si>
  <si>
    <t>(n2) seznam in dokazila za:
* suha mešanica za estrihe,
* PP vlakna,
* penasta folija.</t>
  </si>
  <si>
    <t>(n2) seznam in dokazila za sistem tesnjenja:
* premaz,
* trakovi, vogalniki in manšete.</t>
  </si>
  <si>
    <t>(n2) seznam in dokazila za pralno barvo</t>
  </si>
  <si>
    <t>(n2) seznam in dokazila</t>
  </si>
  <si>
    <t>(n2) seznam in dokazila za prekrivno barvo</t>
  </si>
  <si>
    <t>(n2) seznam in dokazila za mavčnokartonske plošče</t>
  </si>
  <si>
    <t>(n2) seznam in dokazila
(n5) dodatni pogoji in omejitve</t>
  </si>
  <si>
    <t>(n5) dodatni pogoji in omejitve za splakovalni kotliček
(z2) seznam in dokazila za splakovalni kotliček</t>
  </si>
  <si>
    <t>(n5) dodatni pogoji in omejitve za enoročno baterijo</t>
  </si>
  <si>
    <t>(n5) dodatni pogoji in omejitve za:
* enoročno armaturo  komplet z ostalim priborom za tuš,
* belo pravokotno tuš kad,
* vogalno tuš kabino.</t>
  </si>
  <si>
    <t>(n4)
kot npr.
BIAL Earth ali enakovredno po tehničnih lastnostih, obliki in barvi</t>
  </si>
  <si>
    <r>
      <t xml:space="preserve">Funkcionalni preizkus vseh tokokrogov in delovanja zaščitnih sistemov, meritve in poročilo o meritvah.
Preglednik mora imeti potrdilo (Edison) o pridobljeni nacionalni kvalifikaciji za pregledovanje električnih instalacij, ki mora biti priloženo poročilu o meritvah.
</t>
    </r>
    <r>
      <rPr>
        <b/>
        <sz val="11"/>
        <rFont val="Verdana"/>
        <family val="2"/>
        <charset val="238"/>
      </rPr>
      <t>V primeru neustreznosti obstoječih instalacij mora izvajalec takoj obvestiti naročnika ter mu predložiti ponudbo za odpravo ugotovljenih pomanjkljivosti !!!</t>
    </r>
  </si>
  <si>
    <t>izbira proizvodov</t>
  </si>
  <si>
    <t>Kompletna vgradnja tuš kadi:
* tuš kad 80 × 80 cm,
* zidanje podstavka z opeko ali s pregradnimi bloki iz porobetona po obodu tuš kadi višine do 10 cm,
* vključno vzidava tuš kadi.
V ceni upoštevati ves potreben material, prenose, pripravljalna in pospravljalna dela.</t>
  </si>
  <si>
    <r>
      <t xml:space="preserve">Vratno krilo:
* polno krilo, </t>
    </r>
    <r>
      <rPr>
        <b/>
        <sz val="11"/>
        <rFont val="Verdana"/>
        <family val="2"/>
        <charset val="238"/>
      </rPr>
      <t>klimatska kategorija A2</t>
    </r>
    <r>
      <rPr>
        <sz val="11"/>
        <rFont val="Verdana"/>
        <family val="2"/>
        <charset val="238"/>
      </rPr>
      <t xml:space="preserve">,
* vratno krilo </t>
    </r>
    <r>
      <rPr>
        <b/>
        <sz val="11"/>
        <rFont val="Verdana"/>
        <family val="2"/>
        <charset val="238"/>
      </rPr>
      <t>spodaj tovarniško impregnirano</t>
    </r>
    <r>
      <rPr>
        <sz val="11"/>
        <rFont val="Verdana"/>
        <family val="2"/>
        <charset val="238"/>
      </rPr>
      <t xml:space="preserve"> (zaščita proti vpijanju vlage - brez prirezovanja na objektu samem),
* izrez + dobava in vgradnja bele PVC prezračevalne rešetke dimenzij ca. 90 × 450 mm,
* trojna nasadila,
* obdelava: lakirano s PU lakom v beli barvi,
* odpiranje: kot obstoječe.
Kljuka:
* na obeh straneh, enoten ščit,
* kromirano oz. srebrne barve
Ključavnica:
* na notranji strani "metuljček", zunaj indikator zasedenosti.
Odbojnik:
* stenski </t>
    </r>
    <r>
      <rPr>
        <b/>
        <sz val="11"/>
        <rFont val="Verdana"/>
        <family val="2"/>
        <charset val="238"/>
      </rPr>
      <t>silikonski, bele barve</t>
    </r>
    <r>
      <rPr>
        <sz val="11"/>
        <rFont val="Verdana"/>
        <family val="2"/>
        <charset val="238"/>
      </rPr>
      <t>,
* po izboru naročnika.</t>
    </r>
  </si>
  <si>
    <t>Ureditev ozemljitve razsvetljave, vtičnic 230V, obnovitev spojev v razdelilnih dozah el. instalacije.
* žica P/F-Y 4 mm2, položena v cevi,
* vključno potrebni montažni material.</t>
  </si>
  <si>
    <t>Zaključek vseh priprav za stropna svetila z izolirnimi sponkami z vijaki.</t>
  </si>
  <si>
    <t>3.11.</t>
  </si>
  <si>
    <t>(n4)
kot npr.
Gorenje TEXTILE 3 ali enakovredno po tehničnih lastnostih, dimenziji, barvi in teksturi</t>
  </si>
  <si>
    <r>
      <t xml:space="preserve">Kompletna dobava in polaganje notranjih talnih ploščic:
* notranje talne ploščice srednjega cenovnega razreda,
* velikost ploščic: </t>
    </r>
    <r>
      <rPr>
        <sz val="11"/>
        <rFont val="Verdana"/>
        <family val="2"/>
        <charset val="238"/>
      </rPr>
      <t>33,3 × 33,3 cm
* barva ploščic: po izboru naročnika,
* protizdrsne ploščice (R9),
* polno lepljene na pripravljeno podlago, vključno s poglobljenim fugiranjem,
* podlaga: cementni estrih,
* širina fug: 3 mm,
* stik s stensko oblogo zatesnjen s trajnoelastičnim kitom (za notranjo uporabo z dodatkom za preprečevanje nastanka plesni) v barvi fugirne mase,
* diagonalno polaganje.
Obračun po neto tlorisni obloženi površini.
(kopalnica)</t>
    </r>
  </si>
  <si>
    <t>Kompletna dobava in polaganje notranjih stenskih ploščic:
* notranje stenske ploščice srednjega cenovnega razreda,
* velikost 50 × 20 cm,
* barva ploščic : po izboru naročnika,
* polno lepljene na pripravljeno podlago, vključno s poglobljenim fugiranjem,
* podlaga: ometane stene, s katerih so bile predhodno odstranjene stare stenske ploščice,
* širina fug: 3 mm,
* vogalni stiki zatesnjeni s trajnoelastičnim kitom (za notranjo uporabo z dodatkom za preprečevanje nastanka plesni) v barvi fugirne mase,
* pravokotno polaganje po polagalnem načrtu oz. navodilih naročnika.
Obračun po neto narisni obloženi površini.
(kopalnica)</t>
  </si>
  <si>
    <t>(n4)
kot npr.
Gorenje TEXTILE 52OR in TEXTILE 52 ali enakovredno po tehničnih lastnostih, dimenziji, barvi in teksturi</t>
  </si>
  <si>
    <t>JN005654/2016 - sklop 03/25</t>
  </si>
  <si>
    <t>Prenova praznega stanovanja št. 69 na Goriški ulici 6 v Celju</t>
  </si>
  <si>
    <t>Goriška ulica 6, 3000 Celje</t>
  </si>
  <si>
    <t>1075-1924-69</t>
  </si>
  <si>
    <t>2. nadstropje</t>
  </si>
  <si>
    <t>HABIT d.o.o., PE Celje</t>
  </si>
  <si>
    <t>Skupaj A.+B.+C.+D. (brez DDV):</t>
  </si>
  <si>
    <t>Skupaj z upoštevanjem popusta brez DDV:</t>
  </si>
  <si>
    <t>Rušenje kompletnega tlaka v kopalnici v predvideni sestavi:
* keramične ploščice položene v cementno malto ali lepljene na podlago,
* armiran cementni estrih, debeline do 6 cm,
* zvočna izolacija (stiropor), debeline do 2 cm,
* bitumenski varilni trakovi, polno navarjeni na betonsko podlago.
* vključno s čiščenjem, sortiranjem po vrstah odpadkov, nakladanjem in prenosom ruševin neposredno na prevozno sredstvo,
* odvoz ruševin na stalno deponijo, vključno z vsemi stroški deponije in dajatvami ter s predpisano dokumentacijo o ravnanju z odpadki.
Obračun po tlorisni površini porušenega tlaka.</t>
  </si>
  <si>
    <t>Odstranitev vzidane kopalne kadi:
* kopalna kad 160/70 cm,
* vključno zidan podstavek h ≈ 60 cm in polička širine ca. 10cm,
* vključno revizijska vratca.</t>
  </si>
  <si>
    <t>Odstranitev lesene iverne plošče v kuhinji:
* obloga dim. ca. 85x60cm, debeline 2cm, lepljena na steno.</t>
  </si>
  <si>
    <r>
      <t xml:space="preserve">Vzdrževalna dela na obstoječem oknu:
* velikost: 280 × 150 cm, 
* dvokrilno okno s kombiniranim odpiranjem obeh kril, opremljeno z notranjimi in z zunanjim senčilom.
Seznam del:
* zamenjava tesnil,
* fina nastavitev mehanizma odpiranja in zapiranja </t>
    </r>
    <r>
      <rPr>
        <b/>
        <sz val="11"/>
        <rFont val="Verdana"/>
        <family val="2"/>
        <charset val="238"/>
      </rPr>
      <t>(OP.: okna se težko odpirajo in zapirajo)</t>
    </r>
    <r>
      <rPr>
        <sz val="11"/>
        <rFont val="Verdana"/>
        <family val="2"/>
        <charset val="238"/>
      </rPr>
      <t>, vključno s pololivami ter po potrebi zamenjava poškodovanih ali iztrošenih delov,
* pregled delovanja in fino čiščenje notranjih senčil (2×alu žaluzija velikosti od 0,80 do 1,60 m</t>
    </r>
    <r>
      <rPr>
        <vertAlign val="superscript"/>
        <sz val="11"/>
        <rFont val="Verdana"/>
        <family val="2"/>
        <charset val="238"/>
      </rPr>
      <t>2</t>
    </r>
    <r>
      <rPr>
        <sz val="11"/>
        <rFont val="Verdana"/>
        <family val="2"/>
        <charset val="238"/>
      </rPr>
      <t>) na potezno vrvico in z mehanizmom za spreminjanje naklona,
* * pregled, po potrebi popravila in nastavitev rolet (višina rolet ca. 1,60m),
* fino čiščenje kompletnega okna in škatle za rolete.</t>
    </r>
  </si>
  <si>
    <r>
      <t>Vratno krilo:
*</t>
    </r>
    <r>
      <rPr>
        <b/>
        <sz val="11"/>
        <rFont val="Verdana"/>
        <family val="2"/>
        <charset val="238"/>
      </rPr>
      <t xml:space="preserve"> krilo z zasteklitvijo dimenzij 50 × 110 cm</t>
    </r>
    <r>
      <rPr>
        <sz val="11"/>
        <rFont val="Verdana"/>
        <family val="2"/>
        <charset val="238"/>
      </rPr>
      <t>,
* zasteklitev: kaljeno steklo, d = 6 mm, prosojno in ne prozorno, bele barve,
* trojna nasadila,
* obdelava: lakirano s PU lakom v beli barvi,
* odpiranje: v kuhinjo (kot obstoječe).
Kljuka:
* na obeh straneh, enoten ščit,
* kromirano oz. srebrne barve.
Ključavnica:
* za navaden ključ, vključno ključ.
Odbojnik:
* samo dobava talnega odbojnika rjave barve s pritrdilnim materialom,
* odbojnik montira najemnik sam.</t>
    </r>
  </si>
  <si>
    <t>Količine cevnih razvodov so ocenjene!</t>
  </si>
  <si>
    <t>Odstranitev prezračevalnega ventila ali rešetke premera do 15 cm.
(kuhinja)</t>
  </si>
  <si>
    <t>Demontaža in odstranitev radiatorja :
* jeklen panelni radiator dimenzij 1.200/600 mm,
* stenska montaža.</t>
  </si>
  <si>
    <t>Priprava radiatorskega priključka v bivalnem prostoru na mero novega radiatorja:
* rezanje starih priključnih cevi,
* kompletna izdelava spoja in po potrebi dobava novih cevi,
* vključno ves potrebni material, spojna sredstva, tesnila ipd.
V ceni upoštevati potrebno predelavo dovodne in odvodne cevi.</t>
  </si>
  <si>
    <t>Kompletna dobava in montaža panelnih radiatorjev:
* preizkušeni na tlak 10 bar,
* tovarniško prašno lakirain radiatorji bele barve,
* komplet z zgornjo rešetko in stranskima pokrovoma,
* tovarniško vgrajen radiatorski termostatski ventil s pripadajočo termostatsko glavo,
* radiatorski ventili,
* praznilni, slepi in odzračevalni čepi - tovarniško vgrajeni in tesnjeni,
* komplet s tesnilnim in pritrdilnim materialom.</t>
  </si>
  <si>
    <t>(n5) dodatni pogoji in omejitve za panelne radiatorje</t>
  </si>
  <si>
    <r>
      <t xml:space="preserve">Kompletna dobava in montaža cevnega kopalniškega radiatorja:
* dimenzije 450 × 1.374 mm, 760 W
* stenska montaža,
* tovarniško prašno lakiran cevni radiator bele barve s spodnjim sredinskim priklopom,
* preizkušen na tlak 10 bar, komplet s čepi, odzračevalno pipico, tesnilnim materialom in konzolami za montažo na zid,
* radiatorski termostatski ventil s prednastavitvijo pretoka, primeren za priključitev cevnega kopalniškega radiatorja, komplet z adapterji za priključitev ventila na ogrevno cev, potrebni tesnilni material, komplet s pripadajočo termostatsko glavo,
* </t>
    </r>
    <r>
      <rPr>
        <b/>
        <sz val="11"/>
        <rFont val="Verdana"/>
        <family val="2"/>
        <charset val="238"/>
      </rPr>
      <t>termostatski ventil mora biti v ravnini radiatorja,</t>
    </r>
    <r>
      <rPr>
        <sz val="11"/>
        <rFont val="Verdana"/>
        <family val="2"/>
        <charset val="238"/>
      </rPr>
      <t xml:space="preserve">
* vključno ves pomožni, drobni, tesnilni in pritrdilni material.</t>
    </r>
  </si>
  <si>
    <t>Radiator v bivalnem prostoru:
* panelni radiator bele barve,
* predvidoma tip z dvema konvekcijskima ploskvama dimenzije 1.200× 600 mm oz. v skladu z izračunom izvajalca,
* stenska montaža,
* vključno ves pomožni, drobni, tesnilni in pritrdilni material.</t>
  </si>
  <si>
    <t>4.07.</t>
  </si>
  <si>
    <t>Količine in dimenzije kablov in cevi so ocenjene!</t>
  </si>
  <si>
    <r>
      <t>Dobava in montaža nadometne razdelilne omarice v beli barvi:
* polna kovinska bela vrata,
* omarica za 12 modulov,
* glavno FID stikalo,
* instalacijski odklopniki za ločeno za moč in razsvetljavo za vsak prostor posebej, štedilnik v kuhinji, ...za stanovanje ca. 27 m</t>
    </r>
    <r>
      <rPr>
        <vertAlign val="superscript"/>
        <sz val="11"/>
        <rFont val="Verdana"/>
        <family val="2"/>
        <charset val="238"/>
      </rPr>
      <t>2</t>
    </r>
    <r>
      <rPr>
        <sz val="11"/>
        <rFont val="Verdana"/>
        <family val="2"/>
        <charset val="238"/>
      </rPr>
      <t>,
* kompletna oprema, vključno z drobnim veznim in pritrdilnim materialom, uvodnicam, vrstnimi sponkami, kabelskimi kanali ipd.
* vključno z označitvijo vseh instalacijskih odklopnikov,
* vključno z enopolno shemo na plastificiranem papirju: 1× vložena v omarico ter 1× predana naročniku.</t>
    </r>
  </si>
  <si>
    <t>3.12.</t>
  </si>
  <si>
    <t>Priklop naprav (električni grelnik sanitarne vode).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</si>
</sst>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5" x14ac:knownFonts="1">
    <font>
      <sz val="11"/>
      <name val="Verdana"/>
      <family val="2"/>
      <charset val="238"/>
    </font>
    <font>
      <sz val="10"/>
      <color indexed="8"/>
      <name val="Verdana"/>
      <family val="2"/>
      <charset val="238"/>
    </font>
    <font>
      <sz val="10"/>
      <color indexed="8"/>
      <name val="Verdana"/>
      <family val="2"/>
      <charset val="238"/>
    </font>
    <font>
      <sz val="11"/>
      <name val="Verdana"/>
      <family val="2"/>
      <charset val="238"/>
    </font>
    <font>
      <b/>
      <i/>
      <sz val="8"/>
      <name val="Verdana"/>
      <family val="2"/>
      <charset val="238"/>
    </font>
    <font>
      <b/>
      <i/>
      <sz val="8"/>
      <name val="Arial CE"/>
      <family val="2"/>
      <charset val="238"/>
    </font>
    <font>
      <sz val="8"/>
      <name val="Verdana"/>
      <family val="2"/>
      <charset val="238"/>
    </font>
    <font>
      <b/>
      <sz val="11"/>
      <name val="Verdana"/>
      <family val="2"/>
      <charset val="238"/>
    </font>
    <font>
      <b/>
      <sz val="12"/>
      <name val="Verdana"/>
      <family val="2"/>
      <charset val="238"/>
    </font>
    <font>
      <b/>
      <sz val="12"/>
      <name val="Arial CE"/>
      <family val="2"/>
      <charset val="238"/>
    </font>
    <font>
      <sz val="11"/>
      <name val="Arial CE"/>
      <family val="2"/>
      <charset val="238"/>
    </font>
    <font>
      <sz val="11"/>
      <name val="Arial CE"/>
      <charset val="238"/>
    </font>
    <font>
      <vertAlign val="superscript"/>
      <sz val="11"/>
      <name val="Verdana"/>
      <family val="2"/>
      <charset val="238"/>
    </font>
    <font>
      <b/>
      <sz val="11"/>
      <name val="Arial CE"/>
      <family val="2"/>
      <charset val="238"/>
    </font>
    <font>
      <sz val="10"/>
      <name val="Arial CE"/>
      <charset val="238"/>
    </font>
    <font>
      <sz val="9"/>
      <name val="Verdana"/>
      <family val="2"/>
      <charset val="238"/>
    </font>
    <font>
      <b/>
      <sz val="12"/>
      <color indexed="8"/>
      <name val="Verdana"/>
      <family val="2"/>
      <charset val="238"/>
    </font>
    <font>
      <b/>
      <sz val="11"/>
      <color indexed="8"/>
      <name val="Verdana"/>
      <family val="2"/>
      <charset val="238"/>
    </font>
    <font>
      <b/>
      <sz val="11"/>
      <color indexed="81"/>
      <name val="Tahoma"/>
      <family val="2"/>
      <charset val="238"/>
    </font>
    <font>
      <b/>
      <sz val="9"/>
      <color indexed="81"/>
      <name val="Tahoma"/>
      <family val="2"/>
      <charset val="238"/>
    </font>
    <font>
      <i/>
      <u/>
      <sz val="11"/>
      <name val="Verdana"/>
      <family val="2"/>
      <charset val="238"/>
    </font>
    <font>
      <sz val="10"/>
      <name val="Verdana"/>
      <family val="2"/>
      <charset val="238"/>
    </font>
    <font>
      <sz val="11"/>
      <name val="Symbol"/>
      <family val="1"/>
      <charset val="2"/>
    </font>
    <font>
      <b/>
      <sz val="10"/>
      <color indexed="81"/>
      <name val="Tahoma"/>
      <family val="2"/>
      <charset val="238"/>
    </font>
    <font>
      <b/>
      <sz val="11"/>
      <color indexed="55"/>
      <name val="Verdana"/>
      <family val="2"/>
      <charset val="238"/>
    </font>
    <font>
      <sz val="11"/>
      <color indexed="55"/>
      <name val="Verdana"/>
      <family val="2"/>
      <charset val="238"/>
    </font>
    <font>
      <b/>
      <i/>
      <sz val="8"/>
      <color indexed="55"/>
      <name val="Verdana"/>
      <family val="2"/>
      <charset val="238"/>
    </font>
    <font>
      <b/>
      <sz val="12"/>
      <color indexed="55"/>
      <name val="Verdana"/>
      <family val="2"/>
      <charset val="238"/>
    </font>
    <font>
      <sz val="9"/>
      <color indexed="55"/>
      <name val="Verdana"/>
      <family val="2"/>
      <charset val="238"/>
    </font>
    <font>
      <i/>
      <u/>
      <sz val="11"/>
      <color indexed="55"/>
      <name val="Verdana"/>
      <family val="2"/>
      <charset val="238"/>
    </font>
    <font>
      <vertAlign val="subscript"/>
      <sz val="11"/>
      <name val="Verdana"/>
      <family val="2"/>
      <charset val="238"/>
    </font>
    <font>
      <u/>
      <sz val="11"/>
      <name val="Verdana"/>
      <family val="2"/>
      <charset val="238"/>
    </font>
    <font>
      <i/>
      <u/>
      <sz val="11"/>
      <name val="Arial CE"/>
      <family val="2"/>
      <charset val="238"/>
    </font>
    <font>
      <sz val="10"/>
      <color theme="1"/>
      <name val="Verdana"/>
      <family val="2"/>
      <charset val="238"/>
    </font>
    <font>
      <sz val="11"/>
      <color theme="0" tint="-0.34998626667073579"/>
      <name val="Verdana"/>
      <family val="2"/>
      <charset val="238"/>
    </font>
    <font>
      <i/>
      <sz val="11"/>
      <name val="Verdana"/>
      <family val="2"/>
      <charset val="238"/>
    </font>
    <font>
      <sz val="11"/>
      <color rgb="FFFF0000"/>
      <name val="Verdana"/>
      <family val="2"/>
      <charset val="238"/>
    </font>
    <font>
      <u/>
      <sz val="10"/>
      <name val="Verdana"/>
      <family val="2"/>
      <charset val="238"/>
    </font>
    <font>
      <b/>
      <sz val="10"/>
      <name val="Verdana"/>
      <family val="2"/>
      <charset val="238"/>
    </font>
    <font>
      <b/>
      <u/>
      <sz val="11"/>
      <name val="Verdana"/>
      <family val="2"/>
      <charset val="238"/>
    </font>
    <font>
      <b/>
      <i/>
      <sz val="11"/>
      <name val="Verdana"/>
      <family val="2"/>
      <charset val="238"/>
    </font>
    <font>
      <sz val="11"/>
      <color indexed="8"/>
      <name val="Verdana"/>
      <family val="2"/>
      <charset val="238"/>
    </font>
    <font>
      <sz val="11"/>
      <color indexed="8"/>
      <name val="Arial CE"/>
      <family val="2"/>
      <charset val="238"/>
    </font>
    <font>
      <b/>
      <sz val="11"/>
      <color theme="0" tint="-0.34998626667073579"/>
      <name val="Arial"/>
      <family val="2"/>
      <charset val="238"/>
    </font>
    <font>
      <strike/>
      <sz val="11"/>
      <name val="Verdana"/>
      <family val="2"/>
      <charset val="23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2">
    <border>
      <left/>
      <right/>
      <top/>
      <bottom/>
      <diagonal/>
    </border>
    <border>
      <left/>
      <right/>
      <top style="thin">
        <color indexed="64"/>
      </top>
      <bottom style="double">
        <color indexed="64"/>
      </bottom>
      <diagonal/>
    </border>
    <border>
      <left/>
      <right/>
      <top style="hair">
        <color indexed="23"/>
      </top>
      <bottom style="hair">
        <color indexed="23"/>
      </bottom>
      <diagonal/>
    </border>
    <border>
      <left/>
      <right/>
      <top style="thin">
        <color indexed="64"/>
      </top>
      <bottom/>
      <diagonal/>
    </border>
    <border>
      <left/>
      <right/>
      <top style="hair">
        <color indexed="23"/>
      </top>
      <bottom/>
      <diagonal/>
    </border>
    <border>
      <left/>
      <right/>
      <top/>
      <bottom style="hair">
        <color indexed="23"/>
      </bottom>
      <diagonal/>
    </border>
    <border>
      <left style="thin">
        <color indexed="64"/>
      </left>
      <right style="thin">
        <color indexed="64"/>
      </right>
      <top style="thin">
        <color indexed="64"/>
      </top>
      <bottom style="thin">
        <color indexed="64"/>
      </bottom>
      <diagonal/>
    </border>
    <border>
      <left/>
      <right/>
      <top style="hair">
        <color theme="0" tint="-0.499984740745262"/>
      </top>
      <bottom style="hair">
        <color theme="0" tint="-0.499984740745262"/>
      </bottom>
      <diagonal/>
    </border>
    <border>
      <left/>
      <right/>
      <top/>
      <bottom style="thin">
        <color indexed="64"/>
      </bottom>
      <diagonal/>
    </border>
    <border>
      <left/>
      <right/>
      <top style="dotted">
        <color auto="1"/>
      </top>
      <bottom style="dotted">
        <color auto="1"/>
      </bottom>
      <diagonal/>
    </border>
    <border>
      <left/>
      <right/>
      <top/>
      <bottom style="dotted">
        <color auto="1"/>
      </bottom>
      <diagonal/>
    </border>
    <border>
      <left/>
      <right/>
      <top style="hair">
        <color auto="1"/>
      </top>
      <bottom style="hair">
        <color auto="1"/>
      </bottom>
      <diagonal/>
    </border>
  </borders>
  <cellStyleXfs count="7">
    <xf numFmtId="0" fontId="0" fillId="0" borderId="0"/>
    <xf numFmtId="4" fontId="3" fillId="0" borderId="0"/>
    <xf numFmtId="0" fontId="3" fillId="0" borderId="0"/>
    <xf numFmtId="0" fontId="3" fillId="0" borderId="0"/>
    <xf numFmtId="0" fontId="14" fillId="0" borderId="0"/>
    <xf numFmtId="0" fontId="33" fillId="0" borderId="0"/>
    <xf numFmtId="0" fontId="33" fillId="0" borderId="0"/>
  </cellStyleXfs>
  <cellXfs count="181">
    <xf numFmtId="0" fontId="0" fillId="0" borderId="0" xfId="0"/>
    <xf numFmtId="4" fontId="5" fillId="0" borderId="0" xfId="0" applyNumberFormat="1" applyFont="1"/>
    <xf numFmtId="4" fontId="6" fillId="0" borderId="0" xfId="1" applyFont="1"/>
    <xf numFmtId="4" fontId="7" fillId="0" borderId="0" xfId="1" applyFont="1"/>
    <xf numFmtId="4" fontId="3" fillId="0" borderId="0" xfId="1"/>
    <xf numFmtId="49" fontId="8" fillId="2" borderId="0" xfId="0" applyNumberFormat="1" applyFont="1" applyFill="1" applyAlignment="1">
      <alignment vertical="top"/>
    </xf>
    <xf numFmtId="0" fontId="8" fillId="2" borderId="0" xfId="0" applyNumberFormat="1" applyFont="1" applyFill="1" applyBorder="1" applyAlignment="1">
      <alignment vertical="top"/>
    </xf>
    <xf numFmtId="4" fontId="8" fillId="2" borderId="0" xfId="0" applyNumberFormat="1" applyFont="1" applyFill="1" applyBorder="1" applyAlignment="1">
      <alignment horizontal="right"/>
    </xf>
    <xf numFmtId="4" fontId="8" fillId="2" borderId="0" xfId="0" applyNumberFormat="1" applyFont="1" applyFill="1" applyAlignment="1">
      <alignment horizontal="right"/>
    </xf>
    <xf numFmtId="4" fontId="9" fillId="0" borderId="0" xfId="0" applyNumberFormat="1" applyFont="1"/>
    <xf numFmtId="0" fontId="0" fillId="0" borderId="0" xfId="0" applyNumberFormat="1" applyFont="1" applyFill="1" applyBorder="1" applyAlignment="1">
      <alignment horizontal="justify" vertical="top"/>
    </xf>
    <xf numFmtId="4" fontId="0" fillId="0" borderId="0" xfId="0" applyNumberFormat="1" applyFont="1" applyBorder="1" applyAlignment="1">
      <alignment horizontal="right"/>
    </xf>
    <xf numFmtId="0" fontId="0" fillId="0" borderId="0" xfId="0" applyNumberFormat="1" applyFont="1" applyFill="1" applyAlignment="1">
      <alignment horizontal="justify" vertical="top"/>
    </xf>
    <xf numFmtId="49" fontId="7" fillId="0" borderId="1" xfId="0" applyNumberFormat="1" applyFont="1" applyFill="1" applyBorder="1" applyAlignment="1">
      <alignment vertical="top"/>
    </xf>
    <xf numFmtId="0" fontId="7" fillId="0" borderId="1" xfId="0" applyNumberFormat="1" applyFont="1" applyFill="1" applyBorder="1" applyAlignment="1">
      <alignment vertical="top"/>
    </xf>
    <xf numFmtId="4" fontId="7" fillId="0" borderId="1" xfId="0" applyNumberFormat="1" applyFont="1" applyFill="1" applyBorder="1" applyAlignment="1"/>
    <xf numFmtId="4" fontId="7" fillId="0" borderId="1" xfId="0" applyNumberFormat="1" applyFont="1" applyBorder="1"/>
    <xf numFmtId="49" fontId="7" fillId="0" borderId="0" xfId="0" applyNumberFormat="1" applyFont="1" applyFill="1" applyAlignment="1">
      <alignment vertical="top"/>
    </xf>
    <xf numFmtId="0" fontId="7" fillId="0" borderId="0" xfId="0" applyNumberFormat="1" applyFont="1" applyFill="1" applyBorder="1" applyAlignment="1">
      <alignment vertical="top"/>
    </xf>
    <xf numFmtId="4" fontId="7" fillId="0" borderId="0" xfId="0" applyNumberFormat="1" applyFont="1" applyFill="1" applyBorder="1" applyAlignment="1">
      <alignment horizontal="right"/>
    </xf>
    <xf numFmtId="4" fontId="7" fillId="0" borderId="0" xfId="0" applyNumberFormat="1" applyFont="1" applyFill="1" applyAlignment="1">
      <alignment horizontal="right"/>
    </xf>
    <xf numFmtId="4" fontId="13" fillId="0" borderId="0" xfId="0" applyNumberFormat="1" applyFont="1" applyFill="1"/>
    <xf numFmtId="0" fontId="15" fillId="0" borderId="0" xfId="0" applyFont="1" applyAlignment="1">
      <alignment vertical="top" wrapText="1"/>
    </xf>
    <xf numFmtId="0" fontId="16" fillId="0" borderId="0" xfId="6" applyFont="1" applyAlignment="1" applyProtection="1">
      <alignment vertical="center"/>
    </xf>
    <xf numFmtId="0" fontId="16" fillId="0" borderId="0" xfId="6" applyFont="1" applyProtection="1"/>
    <xf numFmtId="0" fontId="33" fillId="0" borderId="0" xfId="6" applyAlignment="1" applyProtection="1">
      <alignment vertical="center"/>
    </xf>
    <xf numFmtId="0" fontId="33" fillId="0" borderId="0" xfId="6" applyAlignment="1" applyProtection="1">
      <alignment vertical="top"/>
    </xf>
    <xf numFmtId="0" fontId="33" fillId="0" borderId="0" xfId="6" applyAlignment="1" applyProtection="1">
      <alignment vertical="top" wrapText="1"/>
    </xf>
    <xf numFmtId="0" fontId="33" fillId="0" borderId="0" xfId="6" applyProtection="1"/>
    <xf numFmtId="0" fontId="17" fillId="0" borderId="0" xfId="6" applyFont="1" applyAlignment="1" applyProtection="1">
      <alignment vertical="center"/>
    </xf>
    <xf numFmtId="0" fontId="17" fillId="0" borderId="0" xfId="6" applyFont="1" applyAlignment="1" applyProtection="1">
      <alignment vertical="top"/>
    </xf>
    <xf numFmtId="0" fontId="17" fillId="0" borderId="0" xfId="6" applyFont="1" applyAlignment="1" applyProtection="1">
      <alignment vertical="top" wrapText="1"/>
    </xf>
    <xf numFmtId="0" fontId="17" fillId="0" borderId="0" xfId="6" applyFont="1" applyProtection="1"/>
    <xf numFmtId="0" fontId="33" fillId="0" borderId="2" xfId="6" applyBorder="1" applyAlignment="1" applyProtection="1">
      <alignment vertical="top"/>
    </xf>
    <xf numFmtId="164" fontId="33" fillId="0" borderId="2" xfId="6" applyNumberFormat="1" applyBorder="1" applyAlignment="1" applyProtection="1">
      <alignment vertical="center"/>
    </xf>
    <xf numFmtId="0" fontId="7" fillId="0" borderId="0" xfId="6" applyFont="1" applyAlignment="1" applyProtection="1">
      <alignment vertical="center"/>
    </xf>
    <xf numFmtId="0" fontId="7" fillId="0" borderId="0" xfId="6" applyFont="1" applyProtection="1"/>
    <xf numFmtId="0" fontId="21" fillId="0" borderId="0" xfId="6" applyFont="1" applyAlignment="1" applyProtection="1">
      <alignment vertical="center"/>
    </xf>
    <xf numFmtId="0" fontId="21" fillId="0" borderId="0" xfId="6" applyFont="1" applyProtection="1"/>
    <xf numFmtId="0" fontId="21" fillId="0" borderId="4" xfId="6" applyFont="1" applyBorder="1" applyAlignment="1" applyProtection="1">
      <alignment vertical="top"/>
    </xf>
    <xf numFmtId="0" fontId="21" fillId="0" borderId="4" xfId="6" applyFont="1" applyBorder="1" applyAlignment="1" applyProtection="1">
      <alignment vertical="top" wrapText="1"/>
    </xf>
    <xf numFmtId="0" fontId="21" fillId="0" borderId="5" xfId="6" applyFont="1" applyBorder="1" applyAlignment="1" applyProtection="1">
      <alignment vertical="top"/>
    </xf>
    <xf numFmtId="0" fontId="21" fillId="0" borderId="5" xfId="6" applyFont="1" applyBorder="1" applyAlignment="1" applyProtection="1">
      <alignment vertical="top" wrapText="1"/>
    </xf>
    <xf numFmtId="0" fontId="21" fillId="0" borderId="2" xfId="6" applyFont="1" applyBorder="1" applyAlignment="1" applyProtection="1">
      <alignment vertical="top"/>
    </xf>
    <xf numFmtId="0" fontId="21" fillId="0" borderId="2" xfId="6" applyFont="1" applyBorder="1" applyAlignment="1" applyProtection="1">
      <alignment vertical="top" wrapText="1"/>
    </xf>
    <xf numFmtId="49" fontId="33" fillId="0" borderId="2" xfId="6" applyNumberFormat="1" applyBorder="1" applyAlignment="1" applyProtection="1">
      <alignment horizontal="left" vertical="top" wrapText="1"/>
      <protection locked="0"/>
    </xf>
    <xf numFmtId="49" fontId="4" fillId="0" borderId="6" xfId="0" applyNumberFormat="1" applyFont="1" applyBorder="1" applyAlignment="1">
      <alignment vertical="center"/>
    </xf>
    <xf numFmtId="0" fontId="4" fillId="0" borderId="6" xfId="0" applyNumberFormat="1" applyFont="1" applyBorder="1" applyAlignment="1">
      <alignment vertical="center" wrapText="1"/>
    </xf>
    <xf numFmtId="4" fontId="4" fillId="0" borderId="6" xfId="0" applyNumberFormat="1" applyFont="1" applyBorder="1" applyAlignment="1">
      <alignment horizontal="center" vertical="center"/>
    </xf>
    <xf numFmtId="4" fontId="4" fillId="0" borderId="6" xfId="0" applyNumberFormat="1" applyFont="1" applyBorder="1" applyAlignment="1">
      <alignment horizontal="right" vertical="center"/>
    </xf>
    <xf numFmtId="4" fontId="24" fillId="0" borderId="0" xfId="1" applyFont="1"/>
    <xf numFmtId="4" fontId="25" fillId="0" borderId="0" xfId="1" applyFont="1"/>
    <xf numFmtId="0" fontId="27" fillId="2" borderId="0" xfId="0" applyNumberFormat="1" applyFont="1" applyFill="1" applyBorder="1" applyAlignment="1">
      <alignment vertical="top"/>
    </xf>
    <xf numFmtId="0" fontId="25" fillId="0" borderId="0" xfId="0" applyNumberFormat="1" applyFont="1" applyFill="1" applyBorder="1" applyAlignment="1">
      <alignment horizontal="justify" vertical="top"/>
    </xf>
    <xf numFmtId="0" fontId="24" fillId="0" borderId="0" xfId="0" applyNumberFormat="1" applyFont="1" applyFill="1" applyBorder="1" applyAlignment="1">
      <alignment vertical="top"/>
    </xf>
    <xf numFmtId="0" fontId="28" fillId="0" borderId="0" xfId="0" applyFont="1" applyAlignment="1">
      <alignment vertical="top" wrapText="1"/>
    </xf>
    <xf numFmtId="0" fontId="24" fillId="0" borderId="1" xfId="0" applyNumberFormat="1" applyFont="1" applyFill="1" applyBorder="1" applyAlignment="1">
      <alignment vertical="top"/>
    </xf>
    <xf numFmtId="0" fontId="25" fillId="0" borderId="0" xfId="0" applyNumberFormat="1" applyFont="1" applyFill="1" applyAlignment="1">
      <alignment horizontal="justify" vertical="top"/>
    </xf>
    <xf numFmtId="0" fontId="0" fillId="0" borderId="0" xfId="0" applyFont="1"/>
    <xf numFmtId="49" fontId="20" fillId="0" borderId="0" xfId="0" applyNumberFormat="1" applyFont="1" applyFill="1" applyAlignment="1">
      <alignment vertical="top"/>
    </xf>
    <xf numFmtId="0" fontId="20" fillId="0" borderId="0" xfId="0" applyNumberFormat="1" applyFont="1" applyFill="1" applyAlignment="1">
      <alignment vertical="top" wrapText="1"/>
    </xf>
    <xf numFmtId="0" fontId="29" fillId="0" borderId="0" xfId="0" applyNumberFormat="1" applyFont="1" applyFill="1" applyAlignment="1">
      <alignment vertical="top" wrapText="1"/>
    </xf>
    <xf numFmtId="4" fontId="20" fillId="0" borderId="0" xfId="0" applyNumberFormat="1" applyFont="1" applyAlignment="1">
      <alignment horizontal="center"/>
    </xf>
    <xf numFmtId="4" fontId="20" fillId="0" borderId="0" xfId="0" applyNumberFormat="1" applyFont="1" applyAlignment="1">
      <alignment horizontal="right"/>
    </xf>
    <xf numFmtId="4" fontId="20" fillId="0" borderId="0" xfId="0" applyNumberFormat="1" applyFont="1"/>
    <xf numFmtId="4" fontId="32" fillId="0" borderId="0" xfId="0" applyNumberFormat="1" applyFont="1"/>
    <xf numFmtId="0" fontId="2" fillId="0" borderId="2" xfId="6" applyFont="1" applyBorder="1" applyAlignment="1" applyProtection="1">
      <alignment vertical="center"/>
    </xf>
    <xf numFmtId="4" fontId="0" fillId="0" borderId="0" xfId="0" applyNumberFormat="1" applyAlignment="1">
      <alignment horizontal="center"/>
    </xf>
    <xf numFmtId="4" fontId="6" fillId="0" borderId="0" xfId="1" applyFont="1" applyFill="1"/>
    <xf numFmtId="0" fontId="0" fillId="0" borderId="0" xfId="0" applyFill="1"/>
    <xf numFmtId="49" fontId="7" fillId="0" borderId="0" xfId="0" applyNumberFormat="1" applyFont="1" applyFill="1" applyBorder="1" applyAlignment="1">
      <alignment vertical="top"/>
    </xf>
    <xf numFmtId="4" fontId="7" fillId="0" borderId="0" xfId="0" applyNumberFormat="1" applyFont="1" applyFill="1" applyBorder="1" applyAlignment="1"/>
    <xf numFmtId="4" fontId="7" fillId="0" borderId="0" xfId="0" applyNumberFormat="1" applyFont="1" applyBorder="1"/>
    <xf numFmtId="0" fontId="0" fillId="0" borderId="0" xfId="0" applyNumberFormat="1" applyFill="1" applyAlignment="1" applyProtection="1">
      <alignment vertical="top" wrapText="1"/>
      <protection locked="0"/>
    </xf>
    <xf numFmtId="0" fontId="21" fillId="0" borderId="2" xfId="6" applyFont="1" applyBorder="1" applyAlignment="1" applyProtection="1">
      <alignment horizontal="left" vertical="top" wrapText="1"/>
      <protection locked="0"/>
    </xf>
    <xf numFmtId="4" fontId="0" fillId="0" borderId="0" xfId="0" applyNumberFormat="1" applyFont="1" applyFill="1"/>
    <xf numFmtId="0" fontId="34" fillId="0" borderId="0" xfId="0" applyNumberFormat="1" applyFont="1" applyFill="1" applyAlignment="1">
      <alignment vertical="top" wrapText="1"/>
    </xf>
    <xf numFmtId="49" fontId="8" fillId="0" borderId="0" xfId="0" applyNumberFormat="1" applyFont="1" applyFill="1" applyAlignment="1">
      <alignment vertical="top"/>
    </xf>
    <xf numFmtId="0" fontId="35" fillId="0" borderId="0" xfId="0" applyNumberFormat="1" applyFont="1" applyFill="1" applyBorder="1" applyAlignment="1">
      <alignment horizontal="justify" vertical="top" wrapText="1"/>
    </xf>
    <xf numFmtId="0" fontId="8" fillId="0" borderId="0" xfId="0" applyNumberFormat="1" applyFont="1" applyFill="1" applyBorder="1" applyAlignment="1">
      <alignment vertical="top"/>
    </xf>
    <xf numFmtId="4" fontId="8" fillId="0" borderId="0" xfId="0" applyNumberFormat="1" applyFont="1" applyFill="1" applyBorder="1" applyAlignment="1">
      <alignment horizontal="right"/>
    </xf>
    <xf numFmtId="4" fontId="8" fillId="0" borderId="0" xfId="0" applyNumberFormat="1" applyFont="1" applyFill="1" applyAlignment="1">
      <alignment horizontal="right"/>
    </xf>
    <xf numFmtId="0" fontId="0" fillId="0" borderId="0" xfId="0" applyNumberFormat="1" applyFont="1" applyFill="1" applyBorder="1" applyAlignment="1" applyProtection="1">
      <alignment horizontal="justify" vertical="top"/>
      <protection locked="0"/>
    </xf>
    <xf numFmtId="0" fontId="0" fillId="0" borderId="0" xfId="0" applyNumberFormat="1" applyFont="1" applyFill="1" applyAlignment="1" applyProtection="1">
      <alignment vertical="top" wrapText="1"/>
      <protection locked="0"/>
    </xf>
    <xf numFmtId="0" fontId="0" fillId="0" borderId="0" xfId="0" applyNumberFormat="1" applyFont="1" applyFill="1" applyAlignment="1">
      <alignment horizontal="center"/>
    </xf>
    <xf numFmtId="0" fontId="36" fillId="0" borderId="0" xfId="0" applyNumberFormat="1" applyFont="1" applyFill="1" applyAlignment="1">
      <alignment vertical="top" wrapText="1"/>
    </xf>
    <xf numFmtId="0" fontId="21" fillId="0" borderId="7" xfId="6" applyFont="1" applyBorder="1" applyAlignment="1" applyProtection="1">
      <alignment vertical="top"/>
    </xf>
    <xf numFmtId="0" fontId="21" fillId="0" borderId="7" xfId="6" applyFont="1" applyFill="1" applyBorder="1" applyAlignment="1" applyProtection="1">
      <alignment vertical="top" wrapText="1"/>
    </xf>
    <xf numFmtId="0" fontId="38" fillId="0" borderId="0" xfId="6" applyFont="1" applyAlignment="1" applyProtection="1">
      <alignment horizontal="right" vertical="center"/>
    </xf>
    <xf numFmtId="0" fontId="38" fillId="0" borderId="0" xfId="6" applyFont="1" applyAlignment="1" applyProtection="1">
      <alignment vertical="center"/>
    </xf>
    <xf numFmtId="164" fontId="38" fillId="0" borderId="0" xfId="6" applyNumberFormat="1" applyFont="1" applyAlignment="1" applyProtection="1">
      <alignment horizontal="right" vertical="center"/>
    </xf>
    <xf numFmtId="0" fontId="38" fillId="0" borderId="0" xfId="6" applyFont="1" applyProtection="1"/>
    <xf numFmtId="164" fontId="38" fillId="0" borderId="0" xfId="6" applyNumberFormat="1" applyFont="1" applyAlignment="1" applyProtection="1">
      <alignment vertical="center"/>
    </xf>
    <xf numFmtId="0" fontId="21" fillId="0" borderId="0" xfId="6" applyFont="1" applyAlignment="1" applyProtection="1">
      <alignment horizontal="right" vertical="center"/>
    </xf>
    <xf numFmtId="164" fontId="21" fillId="0" borderId="0" xfId="6" applyNumberFormat="1" applyFont="1" applyAlignment="1" applyProtection="1">
      <alignment vertical="center"/>
    </xf>
    <xf numFmtId="164" fontId="21" fillId="0" borderId="0" xfId="6" applyNumberFormat="1" applyFont="1" applyFill="1" applyAlignment="1" applyProtection="1">
      <alignment vertical="center"/>
    </xf>
    <xf numFmtId="0" fontId="38" fillId="0" borderId="3" xfId="6" applyFont="1" applyBorder="1" applyAlignment="1" applyProtection="1">
      <alignment vertical="center"/>
    </xf>
    <xf numFmtId="164" fontId="38" fillId="0" borderId="3" xfId="6" applyNumberFormat="1" applyFont="1" applyBorder="1" applyAlignment="1" applyProtection="1">
      <alignment vertical="center"/>
    </xf>
    <xf numFmtId="10" fontId="21" fillId="0" borderId="0" xfId="6" applyNumberFormat="1" applyFont="1" applyAlignment="1" applyProtection="1">
      <alignment vertical="center"/>
    </xf>
    <xf numFmtId="10" fontId="21" fillId="0" borderId="0" xfId="6" applyNumberFormat="1" applyFont="1" applyAlignment="1" applyProtection="1">
      <alignment vertical="center"/>
      <protection locked="0"/>
    </xf>
    <xf numFmtId="0" fontId="3" fillId="0" borderId="0" xfId="6" applyFont="1" applyAlignment="1" applyProtection="1">
      <alignment horizontal="right" vertical="center"/>
    </xf>
    <xf numFmtId="0" fontId="7" fillId="0" borderId="3" xfId="6" applyFont="1" applyBorder="1" applyAlignment="1" applyProtection="1">
      <alignment vertical="center"/>
    </xf>
    <xf numFmtId="164" fontId="7" fillId="0" borderId="3" xfId="6" applyNumberFormat="1" applyFont="1" applyBorder="1" applyAlignment="1" applyProtection="1">
      <alignment vertical="center"/>
    </xf>
    <xf numFmtId="0" fontId="0" fillId="0" borderId="0" xfId="0" applyFont="1" applyFill="1"/>
    <xf numFmtId="0" fontId="39" fillId="0" borderId="0" xfId="0" applyFont="1" applyFill="1" applyAlignment="1">
      <alignment horizontal="left" vertical="top"/>
    </xf>
    <xf numFmtId="4" fontId="7" fillId="0" borderId="0" xfId="0" applyNumberFormat="1" applyFont="1" applyFill="1" applyAlignment="1">
      <alignment horizontal="center" vertical="top"/>
    </xf>
    <xf numFmtId="4" fontId="7" fillId="0" borderId="0" xfId="0" applyNumberFormat="1" applyFont="1" applyFill="1" applyBorder="1" applyAlignment="1">
      <alignment horizontal="right" vertical="top"/>
    </xf>
    <xf numFmtId="4" fontId="0" fillId="0" borderId="0" xfId="0" applyNumberFormat="1" applyFont="1" applyFill="1" applyBorder="1" applyAlignment="1">
      <alignment horizontal="center" vertical="top"/>
    </xf>
    <xf numFmtId="4" fontId="7" fillId="0" borderId="0" xfId="0" applyNumberFormat="1" applyFont="1" applyFill="1" applyAlignment="1" applyProtection="1">
      <alignment horizontal="right" vertical="top"/>
      <protection locked="0"/>
    </xf>
    <xf numFmtId="4" fontId="7" fillId="0" borderId="0" xfId="0" applyNumberFormat="1" applyFont="1" applyFill="1" applyAlignment="1">
      <alignment vertical="top"/>
    </xf>
    <xf numFmtId="0" fontId="7" fillId="0" borderId="0" xfId="0" applyFont="1" applyFill="1" applyAlignment="1">
      <alignment vertical="top"/>
    </xf>
    <xf numFmtId="0" fontId="0" fillId="0" borderId="0" xfId="0" applyFont="1" applyFill="1" applyAlignment="1">
      <alignment horizontal="center" vertical="top"/>
    </xf>
    <xf numFmtId="0" fontId="0" fillId="0" borderId="0" xfId="0" applyFont="1" applyFill="1" applyAlignment="1">
      <alignment horizontal="left" vertical="top" wrapText="1"/>
    </xf>
    <xf numFmtId="4" fontId="0" fillId="0" borderId="0" xfId="0" applyNumberFormat="1" applyFont="1" applyFill="1" applyAlignment="1">
      <alignment vertical="top"/>
    </xf>
    <xf numFmtId="0" fontId="0" fillId="0" borderId="0" xfId="0" applyFont="1" applyFill="1" applyAlignment="1">
      <alignment vertical="top"/>
    </xf>
    <xf numFmtId="4" fontId="0" fillId="0" borderId="0" xfId="0" applyNumberFormat="1" applyFont="1" applyFill="1" applyAlignment="1">
      <alignment horizontal="left" vertical="top"/>
    </xf>
    <xf numFmtId="0" fontId="0" fillId="0" borderId="0" xfId="0" applyFont="1" applyFill="1" applyAlignment="1">
      <alignment horizontal="left" vertical="top"/>
    </xf>
    <xf numFmtId="0" fontId="7" fillId="0" borderId="0" xfId="0" applyFont="1" applyFill="1" applyAlignment="1">
      <alignment horizontal="center" vertical="top"/>
    </xf>
    <xf numFmtId="1" fontId="40" fillId="0" borderId="0" xfId="0" applyNumberFormat="1" applyFont="1" applyFill="1" applyBorder="1" applyAlignment="1">
      <alignment horizontal="center" vertical="top"/>
    </xf>
    <xf numFmtId="1" fontId="0" fillId="0" borderId="0" xfId="0" applyNumberFormat="1" applyFont="1" applyFill="1" applyBorder="1" applyAlignment="1">
      <alignment horizontal="center" vertical="top"/>
    </xf>
    <xf numFmtId="4" fontId="0" fillId="0" borderId="0" xfId="0" applyNumberFormat="1" applyFont="1" applyFill="1" applyBorder="1" applyAlignment="1" applyProtection="1">
      <alignment horizontal="right" vertical="top"/>
      <protection locked="0"/>
    </xf>
    <xf numFmtId="1" fontId="0" fillId="0" borderId="0" xfId="0" applyNumberFormat="1" applyFont="1" applyFill="1" applyBorder="1" applyAlignment="1">
      <alignment vertical="top"/>
    </xf>
    <xf numFmtId="0" fontId="0" fillId="0" borderId="0" xfId="0" applyFont="1" applyFill="1" applyAlignment="1">
      <alignment horizontal="left" vertical="center" wrapText="1"/>
    </xf>
    <xf numFmtId="0" fontId="0" fillId="0" borderId="0" xfId="0" applyNumberFormat="1" applyFill="1" applyAlignment="1">
      <alignment horizontal="justify" vertical="top" wrapText="1"/>
    </xf>
    <xf numFmtId="0" fontId="41" fillId="0" borderId="0" xfId="0" applyNumberFormat="1" applyFont="1" applyFill="1" applyAlignment="1">
      <alignment vertical="top" wrapText="1"/>
    </xf>
    <xf numFmtId="0" fontId="3" fillId="0" borderId="0" xfId="0" applyNumberFormat="1" applyFont="1" applyFill="1" applyAlignment="1">
      <alignment vertical="top" wrapText="1"/>
    </xf>
    <xf numFmtId="49" fontId="0" fillId="0" borderId="0" xfId="0" applyNumberFormat="1" applyFont="1" applyFill="1" applyAlignment="1">
      <alignment vertical="top"/>
    </xf>
    <xf numFmtId="4" fontId="0" fillId="0" borderId="0" xfId="0" applyNumberFormat="1" applyFont="1" applyAlignment="1">
      <alignment horizontal="right"/>
    </xf>
    <xf numFmtId="4" fontId="10" fillId="0" borderId="0" xfId="0" applyNumberFormat="1" applyFont="1"/>
    <xf numFmtId="4" fontId="0" fillId="0" borderId="0" xfId="0" applyNumberFormat="1" applyFont="1"/>
    <xf numFmtId="4" fontId="11" fillId="0" borderId="0" xfId="0" applyNumberFormat="1" applyFont="1"/>
    <xf numFmtId="4" fontId="13" fillId="0" borderId="0" xfId="0" applyNumberFormat="1" applyFont="1"/>
    <xf numFmtId="0" fontId="0" fillId="0" borderId="0" xfId="0" applyNumberFormat="1" applyFont="1" applyFill="1" applyAlignment="1">
      <alignment vertical="top" wrapText="1"/>
    </xf>
    <xf numFmtId="4" fontId="0" fillId="0" borderId="0" xfId="0" applyNumberFormat="1" applyFont="1" applyAlignment="1">
      <alignment horizontal="center"/>
    </xf>
    <xf numFmtId="0" fontId="20" fillId="0" borderId="0" xfId="0" applyNumberFormat="1" applyFont="1" applyFill="1" applyAlignment="1">
      <alignment horizontal="justify" vertical="top"/>
    </xf>
    <xf numFmtId="0" fontId="21" fillId="0" borderId="0" xfId="6" applyFont="1" applyAlignment="1" applyProtection="1">
      <alignment vertical="center"/>
    </xf>
    <xf numFmtId="0" fontId="21" fillId="0" borderId="0" xfId="6" applyFont="1" applyProtection="1"/>
    <xf numFmtId="4" fontId="0" fillId="0" borderId="0" xfId="0" applyNumberFormat="1" applyFont="1" applyFill="1" applyAlignment="1">
      <alignment horizontal="right"/>
    </xf>
    <xf numFmtId="0" fontId="25" fillId="0" borderId="0" xfId="0" applyNumberFormat="1" applyFont="1" applyFill="1" applyAlignment="1">
      <alignment vertical="top" wrapText="1"/>
    </xf>
    <xf numFmtId="0" fontId="29" fillId="0" borderId="0" xfId="0" applyNumberFormat="1" applyFont="1" applyFill="1" applyAlignment="1">
      <alignment horizontal="justify" vertical="top"/>
    </xf>
    <xf numFmtId="0" fontId="0" fillId="0" borderId="0" xfId="0" applyNumberFormat="1" applyFill="1" applyAlignment="1">
      <alignment vertical="top" wrapText="1"/>
    </xf>
    <xf numFmtId="49" fontId="0" fillId="0" borderId="0" xfId="0" applyNumberFormat="1" applyFill="1" applyAlignment="1">
      <alignment vertical="top"/>
    </xf>
    <xf numFmtId="4" fontId="0" fillId="0" borderId="0" xfId="0" applyNumberFormat="1" applyFont="1" applyFill="1" applyAlignment="1">
      <alignment horizontal="center"/>
    </xf>
    <xf numFmtId="4" fontId="10" fillId="0" borderId="0" xfId="0" applyNumberFormat="1" applyFont="1" applyFill="1"/>
    <xf numFmtId="0" fontId="0" fillId="0" borderId="0" xfId="0" applyNumberFormat="1" applyFill="1" applyAlignment="1">
      <alignment horizontal="left" vertical="top" wrapText="1"/>
    </xf>
    <xf numFmtId="49" fontId="3" fillId="0" borderId="0" xfId="0" applyNumberFormat="1" applyFont="1" applyFill="1" applyAlignment="1">
      <alignment vertical="top"/>
    </xf>
    <xf numFmtId="0" fontId="35" fillId="0" borderId="0" xfId="0" applyNumberFormat="1" applyFont="1" applyFill="1" applyBorder="1" applyAlignment="1">
      <alignment horizontal="left" vertical="top" wrapText="1"/>
    </xf>
    <xf numFmtId="0" fontId="21" fillId="0" borderId="2" xfId="6" applyFont="1" applyFill="1" applyBorder="1" applyAlignment="1" applyProtection="1">
      <alignment vertical="top" wrapText="1"/>
    </xf>
    <xf numFmtId="49" fontId="41" fillId="0" borderId="0" xfId="0" applyNumberFormat="1" applyFont="1" applyFill="1" applyAlignment="1">
      <alignment vertical="top"/>
    </xf>
    <xf numFmtId="49" fontId="0" fillId="0" borderId="0" xfId="0" applyNumberFormat="1" applyFill="1" applyBorder="1" applyAlignment="1">
      <alignment vertical="top"/>
    </xf>
    <xf numFmtId="0" fontId="0" fillId="0" borderId="0" xfId="0" applyNumberFormat="1" applyFill="1" applyBorder="1" applyAlignment="1">
      <alignment horizontal="left" vertical="top" wrapText="1"/>
    </xf>
    <xf numFmtId="0" fontId="25" fillId="0" borderId="0" xfId="0" applyNumberFormat="1" applyFont="1" applyFill="1" applyBorder="1" applyAlignment="1">
      <alignment horizontal="left" vertical="top" wrapText="1"/>
    </xf>
    <xf numFmtId="4" fontId="0" fillId="0" borderId="0" xfId="0" applyNumberFormat="1" applyFont="1" applyBorder="1" applyAlignment="1">
      <alignment horizontal="center"/>
    </xf>
    <xf numFmtId="4" fontId="0" fillId="0" borderId="0" xfId="0" applyNumberFormat="1" applyFont="1" applyBorder="1"/>
    <xf numFmtId="0" fontId="0" fillId="0" borderId="0" xfId="0" applyNumberFormat="1" applyFill="1" applyBorder="1" applyAlignment="1">
      <alignment vertical="top" wrapText="1"/>
    </xf>
    <xf numFmtId="0" fontId="25" fillId="0" borderId="0" xfId="0" applyNumberFormat="1" applyFont="1" applyFill="1" applyBorder="1" applyAlignment="1">
      <alignment vertical="top" wrapText="1"/>
    </xf>
    <xf numFmtId="4" fontId="42" fillId="0" borderId="0" xfId="0" applyNumberFormat="1" applyFont="1"/>
    <xf numFmtId="4" fontId="0" fillId="0" borderId="0" xfId="0" applyNumberFormat="1" applyFont="1" applyFill="1" applyBorder="1" applyAlignment="1">
      <alignment horizontal="center"/>
    </xf>
    <xf numFmtId="4" fontId="0" fillId="0" borderId="0" xfId="0" applyNumberFormat="1" applyFont="1" applyFill="1" applyBorder="1" applyAlignment="1">
      <alignment horizontal="right"/>
    </xf>
    <xf numFmtId="4" fontId="0" fillId="0" borderId="0" xfId="0" applyNumberFormat="1" applyFont="1" applyFill="1" applyBorder="1"/>
    <xf numFmtId="49" fontId="0" fillId="0" borderId="8" xfId="0" applyNumberFormat="1" applyFill="1" applyBorder="1" applyAlignment="1">
      <alignment vertical="top"/>
    </xf>
    <xf numFmtId="0" fontId="0" fillId="0" borderId="8" xfId="0" applyNumberFormat="1" applyFill="1" applyBorder="1" applyAlignment="1">
      <alignment vertical="top" wrapText="1"/>
    </xf>
    <xf numFmtId="0" fontId="25" fillId="0" borderId="8" xfId="0" applyNumberFormat="1" applyFont="1" applyFill="1" applyBorder="1" applyAlignment="1">
      <alignment vertical="top" wrapText="1"/>
    </xf>
    <xf numFmtId="4" fontId="0" fillId="0" borderId="8" xfId="0" applyNumberFormat="1" applyFont="1" applyFill="1" applyBorder="1" applyAlignment="1">
      <alignment horizontal="center"/>
    </xf>
    <xf numFmtId="4" fontId="0" fillId="0" borderId="8" xfId="0" applyNumberFormat="1" applyFont="1" applyFill="1" applyBorder="1" applyAlignment="1">
      <alignment horizontal="right"/>
    </xf>
    <xf numFmtId="4" fontId="0" fillId="0" borderId="8" xfId="0" applyNumberFormat="1" applyFont="1" applyFill="1" applyBorder="1"/>
    <xf numFmtId="4" fontId="7" fillId="0" borderId="0" xfId="1" applyFont="1" applyFill="1"/>
    <xf numFmtId="0" fontId="39" fillId="3" borderId="0" xfId="0" applyFont="1" applyFill="1" applyAlignment="1">
      <alignment horizontal="left" vertical="top"/>
    </xf>
    <xf numFmtId="0" fontId="0" fillId="0" borderId="9" xfId="0" applyFont="1" applyFill="1" applyBorder="1" applyAlignment="1">
      <alignment horizontal="center" vertical="top"/>
    </xf>
    <xf numFmtId="0" fontId="0" fillId="0" borderId="9" xfId="0" applyFont="1" applyFill="1" applyBorder="1" applyAlignment="1">
      <alignment horizontal="left" vertical="top" wrapText="1"/>
    </xf>
    <xf numFmtId="0" fontId="43" fillId="0" borderId="0" xfId="0" applyFont="1" applyFill="1" applyAlignment="1">
      <alignment horizontal="right" vertical="top"/>
    </xf>
    <xf numFmtId="0" fontId="43" fillId="0" borderId="10" xfId="0" applyFont="1" applyFill="1" applyBorder="1" applyAlignment="1">
      <alignment horizontal="right" vertical="top"/>
    </xf>
    <xf numFmtId="0" fontId="0" fillId="0" borderId="10" xfId="0" applyFont="1" applyFill="1" applyBorder="1" applyAlignment="1">
      <alignment horizontal="left" vertical="top" wrapText="1"/>
    </xf>
    <xf numFmtId="0" fontId="0" fillId="0" borderId="11" xfId="0" applyFont="1" applyFill="1" applyBorder="1" applyAlignment="1">
      <alignment horizontal="center" vertical="top"/>
    </xf>
    <xf numFmtId="0" fontId="0" fillId="0" borderId="11" xfId="0" applyFont="1" applyFill="1" applyBorder="1" applyAlignment="1">
      <alignment horizontal="left" vertical="top" wrapText="1"/>
    </xf>
    <xf numFmtId="0" fontId="26" fillId="0" borderId="6" xfId="0" applyNumberFormat="1" applyFont="1" applyFill="1" applyBorder="1" applyAlignment="1">
      <alignment vertical="center" wrapText="1"/>
    </xf>
    <xf numFmtId="4" fontId="44" fillId="0" borderId="0" xfId="0" applyNumberFormat="1" applyFont="1" applyFill="1" applyAlignment="1">
      <alignment horizontal="center"/>
    </xf>
    <xf numFmtId="4" fontId="44" fillId="0" borderId="0" xfId="0" applyNumberFormat="1" applyFont="1" applyFill="1" applyAlignment="1">
      <alignment horizontal="right"/>
    </xf>
    <xf numFmtId="4" fontId="44" fillId="0" borderId="0" xfId="0" applyNumberFormat="1" applyFont="1" applyFill="1"/>
    <xf numFmtId="1" fontId="31" fillId="0" borderId="0" xfId="0" applyNumberFormat="1" applyFont="1" applyFill="1" applyAlignment="1">
      <alignment horizontal="left" vertical="top" wrapText="1"/>
    </xf>
    <xf numFmtId="0" fontId="0" fillId="0" borderId="0" xfId="0" applyFont="1" applyAlignment="1">
      <alignment horizontal="left" vertical="top" wrapText="1"/>
    </xf>
  </cellXfs>
  <cellStyles count="7">
    <cellStyle name="Navadno" xfId="0" builtinId="0"/>
    <cellStyle name="Navadno 2" xfId="1"/>
    <cellStyle name="Navadno 3" xfId="2"/>
    <cellStyle name="Navadno 3 2" xfId="3"/>
    <cellStyle name="Navadno 4" xfId="4"/>
    <cellStyle name="Navadno 5" xfId="5"/>
    <cellStyle name="Navadno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xdr:col>
      <xdr:colOff>100854</xdr:colOff>
      <xdr:row>65</xdr:row>
      <xdr:rowOff>42545</xdr:rowOff>
    </xdr:from>
    <xdr:ext cx="1380386" cy="988395"/>
    <xdr:pic>
      <xdr:nvPicPr>
        <xdr:cNvPr id="2" name="Slika 3">
          <a:extLst>
            <a:ext uri="{FF2B5EF4-FFF2-40B4-BE49-F238E27FC236}">
              <a16:creationId xmlns:a16="http://schemas.microsoft.com/office/drawing/2014/main" id="{B349B3F9-9767-4270-AAF0-E6383015E87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77254" y="12891770"/>
          <a:ext cx="1380386" cy="988395"/>
        </a:xfrm>
        <a:prstGeom prst="rect">
          <a:avLst/>
        </a:prstGeom>
        <a:noFill/>
        <a:ln w="9525">
          <a:noFill/>
          <a:miter lim="800000"/>
          <a:headEnd/>
          <a:tailEnd/>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ko%20Luka&#269;\Documents\BI\NARO&#268;NIKI\ROTAR\IZVAJALCI\GP%20GRADING\OBRA&#268;UN%20IN%20PLA&#268;ILA\Obra&#269;un%20GP%20Grading%20doo%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UPNA REKAPITULACIJA A"/>
      <sheetName val="SKUPNA REKAPITULACIJA A $"/>
      <sheetName val="rekapitulacija 22 2012"/>
      <sheetName val="specifikacija 22 2012"/>
      <sheetName val="rekapitulacija R-dodatno3"/>
      <sheetName val="specifikacija AB plošča Rd3"/>
      <sheetName val="specifikacija ojačitve Rd3"/>
      <sheetName val="specifikacija streha Rd3"/>
      <sheetName val="specifikacija dimnik Rd3"/>
      <sheetName val="specifikacija vhod Rd3"/>
      <sheetName val="specifikacija meteorna Rd3"/>
      <sheetName val="specifikacija prestavitev Rd3"/>
      <sheetName val="rekapitulacija R-dodatno4"/>
      <sheetName val="specifikacija dovod vode Rd4"/>
      <sheetName val="specifikacija HI temeljev Rd4"/>
      <sheetName val="specifikacija NN Rd4"/>
      <sheetName val="specifikacija razno streha Rd4"/>
      <sheetName val="specifikacija tlak shrambe Rd4"/>
      <sheetName val="specifikacija zahtevki Rd4"/>
      <sheetName val="rekapitulacija Rd5"/>
      <sheetName val="specifikacija Rd5"/>
      <sheetName val="rekapitulacija Rd6"/>
      <sheetName val="specifikacija Rd6"/>
      <sheetName val="rekapitulacija Rd7"/>
      <sheetName val="specifikacija razna dela Rd7 "/>
      <sheetName val="specifikacija škarpniki Rd7"/>
    </sheetNames>
    <sheetDataSet>
      <sheetData sheetId="0" refreshError="1"/>
      <sheetData sheetId="1" refreshError="1"/>
      <sheetData sheetId="2" refreshError="1"/>
      <sheetData sheetId="3">
        <row r="1">
          <cell r="C1" t="str">
            <v>količina</v>
          </cell>
          <cell r="D1" t="str">
            <v>cena/enoto</v>
          </cell>
        </row>
        <row r="42">
          <cell r="C42">
            <v>2</v>
          </cell>
          <cell r="D42">
            <v>20</v>
          </cell>
        </row>
        <row r="48">
          <cell r="C48">
            <v>1</v>
          </cell>
          <cell r="D48">
            <v>20</v>
          </cell>
        </row>
        <row r="54">
          <cell r="C54">
            <v>1</v>
          </cell>
          <cell r="D54">
            <v>120</v>
          </cell>
        </row>
        <row r="59">
          <cell r="C59">
            <v>1</v>
          </cell>
          <cell r="D59">
            <v>150</v>
          </cell>
        </row>
        <row r="63">
          <cell r="C63">
            <v>5</v>
          </cell>
          <cell r="D63">
            <v>14</v>
          </cell>
        </row>
        <row r="67">
          <cell r="C67">
            <v>29.04</v>
          </cell>
          <cell r="D67">
            <v>4</v>
          </cell>
        </row>
        <row r="69">
          <cell r="C69">
            <v>41.25</v>
          </cell>
        </row>
        <row r="73">
          <cell r="C73">
            <v>7.88</v>
          </cell>
          <cell r="D73">
            <v>15</v>
          </cell>
        </row>
        <row r="75">
          <cell r="C75">
            <v>4.05</v>
          </cell>
        </row>
        <row r="76">
          <cell r="C76">
            <v>3.5</v>
          </cell>
        </row>
        <row r="77">
          <cell r="C77">
            <v>2.96</v>
          </cell>
        </row>
        <row r="78">
          <cell r="C78">
            <v>1.8</v>
          </cell>
        </row>
        <row r="79">
          <cell r="C79">
            <v>1.5</v>
          </cell>
        </row>
        <row r="80">
          <cell r="C80">
            <v>13.81</v>
          </cell>
        </row>
        <row r="84">
          <cell r="C84">
            <v>20.239999999999998</v>
          </cell>
          <cell r="D84">
            <v>15</v>
          </cell>
        </row>
        <row r="86">
          <cell r="C86">
            <v>24.75</v>
          </cell>
        </row>
        <row r="90">
          <cell r="C90">
            <v>0.7</v>
          </cell>
          <cell r="D90">
            <v>55</v>
          </cell>
        </row>
        <row r="92">
          <cell r="C92">
            <v>1.17</v>
          </cell>
        </row>
        <row r="93">
          <cell r="C93">
            <v>1.575</v>
          </cell>
        </row>
        <row r="94">
          <cell r="C94">
            <v>4.87</v>
          </cell>
        </row>
        <row r="95">
          <cell r="C95">
            <v>7.6150000000000002</v>
          </cell>
        </row>
        <row r="99">
          <cell r="C99">
            <v>7.65</v>
          </cell>
          <cell r="D99">
            <v>100</v>
          </cell>
        </row>
        <row r="101">
          <cell r="C101">
            <v>2.3975</v>
          </cell>
        </row>
        <row r="105">
          <cell r="C105">
            <v>2.2799999999999998</v>
          </cell>
          <cell r="D105">
            <v>80</v>
          </cell>
        </row>
        <row r="107">
          <cell r="C107">
            <v>1.75</v>
          </cell>
        </row>
        <row r="110">
          <cell r="C110">
            <v>3.85</v>
          </cell>
          <cell r="D110">
            <v>100</v>
          </cell>
        </row>
        <row r="112">
          <cell r="C112">
            <v>1.8374999999999999</v>
          </cell>
        </row>
        <row r="113">
          <cell r="C113">
            <v>4.2</v>
          </cell>
        </row>
        <row r="114">
          <cell r="C114">
            <v>6.0374999999999996</v>
          </cell>
        </row>
        <row r="124">
          <cell r="C124">
            <v>1</v>
          </cell>
          <cell r="D124">
            <v>20</v>
          </cell>
        </row>
        <row r="128">
          <cell r="C128">
            <v>15.25</v>
          </cell>
          <cell r="D128">
            <v>30</v>
          </cell>
        </row>
        <row r="130">
          <cell r="C130">
            <v>10</v>
          </cell>
        </row>
        <row r="134">
          <cell r="C134">
            <v>0</v>
          </cell>
          <cell r="D134">
            <v>10</v>
          </cell>
        </row>
        <row r="136">
          <cell r="C136">
            <v>20.7</v>
          </cell>
        </row>
        <row r="139">
          <cell r="C139">
            <v>1.62</v>
          </cell>
          <cell r="D139">
            <v>15</v>
          </cell>
        </row>
        <row r="142">
          <cell r="C142">
            <v>35.35</v>
          </cell>
          <cell r="D142">
            <v>4</v>
          </cell>
        </row>
        <row r="144">
          <cell r="C144">
            <v>30</v>
          </cell>
        </row>
        <row r="147">
          <cell r="C147">
            <v>13.04</v>
          </cell>
          <cell r="D147">
            <v>100</v>
          </cell>
        </row>
        <row r="149">
          <cell r="C149">
            <v>2.0099999999999998</v>
          </cell>
        </row>
        <row r="150">
          <cell r="C150">
            <v>5.86</v>
          </cell>
        </row>
        <row r="151">
          <cell r="C151">
            <v>2.2000000000000002</v>
          </cell>
        </row>
        <row r="152">
          <cell r="C152">
            <v>10.07</v>
          </cell>
        </row>
        <row r="155">
          <cell r="C155">
            <v>0</v>
          </cell>
          <cell r="D155">
            <v>14</v>
          </cell>
        </row>
        <row r="164">
          <cell r="C164">
            <v>14</v>
          </cell>
          <cell r="D164">
            <v>18</v>
          </cell>
        </row>
        <row r="169">
          <cell r="C169">
            <v>8</v>
          </cell>
          <cell r="D169">
            <v>18</v>
          </cell>
        </row>
        <row r="172">
          <cell r="C172">
            <v>1</v>
          </cell>
          <cell r="D172">
            <v>20</v>
          </cell>
        </row>
        <row r="175">
          <cell r="C175">
            <v>3</v>
          </cell>
          <cell r="D175">
            <v>20</v>
          </cell>
        </row>
        <row r="179">
          <cell r="C179">
            <v>0</v>
          </cell>
          <cell r="D179">
            <v>0.9</v>
          </cell>
        </row>
        <row r="183">
          <cell r="C183">
            <v>10</v>
          </cell>
          <cell r="D183">
            <v>14</v>
          </cell>
        </row>
        <row r="186">
          <cell r="C186">
            <v>74.430000000000007</v>
          </cell>
          <cell r="D186">
            <v>6</v>
          </cell>
        </row>
        <row r="193">
          <cell r="C193">
            <v>3.06</v>
          </cell>
          <cell r="D193">
            <v>80</v>
          </cell>
        </row>
        <row r="195">
          <cell r="C195">
            <v>2.2137500000000001</v>
          </cell>
        </row>
        <row r="199">
          <cell r="C199">
            <v>5.05</v>
          </cell>
          <cell r="D199">
            <v>45</v>
          </cell>
        </row>
        <row r="201">
          <cell r="C201">
            <v>4.8025000000000002</v>
          </cell>
        </row>
        <row r="204">
          <cell r="C204">
            <v>2.69</v>
          </cell>
          <cell r="D204">
            <v>110</v>
          </cell>
        </row>
        <row r="206">
          <cell r="C206">
            <v>2.4224999999999999</v>
          </cell>
        </row>
        <row r="210">
          <cell r="C210">
            <v>38.21</v>
          </cell>
          <cell r="D210">
            <v>6</v>
          </cell>
        </row>
        <row r="212">
          <cell r="C212">
            <v>56</v>
          </cell>
        </row>
        <row r="213">
          <cell r="C213">
            <v>53.15</v>
          </cell>
        </row>
        <row r="214">
          <cell r="C214">
            <v>109.15</v>
          </cell>
        </row>
        <row r="217">
          <cell r="C217">
            <v>22.45</v>
          </cell>
          <cell r="D217">
            <v>12</v>
          </cell>
        </row>
        <row r="220">
          <cell r="C220">
            <v>0</v>
          </cell>
          <cell r="D220">
            <v>10</v>
          </cell>
        </row>
        <row r="225">
          <cell r="C225">
            <v>6.89</v>
          </cell>
          <cell r="D225">
            <v>15</v>
          </cell>
        </row>
        <row r="230">
          <cell r="C230">
            <v>1.3</v>
          </cell>
          <cell r="D230">
            <v>100</v>
          </cell>
        </row>
        <row r="232">
          <cell r="C232">
            <v>0.89</v>
          </cell>
        </row>
        <row r="235">
          <cell r="C235">
            <v>2.09</v>
          </cell>
          <cell r="D235">
            <v>100</v>
          </cell>
        </row>
        <row r="237">
          <cell r="C237">
            <v>1.1100000000000001</v>
          </cell>
        </row>
        <row r="241">
          <cell r="C241">
            <v>35</v>
          </cell>
          <cell r="D241">
            <v>8</v>
          </cell>
        </row>
        <row r="244">
          <cell r="C244">
            <v>0</v>
          </cell>
          <cell r="D244">
            <v>3.5</v>
          </cell>
        </row>
        <row r="247">
          <cell r="C247">
            <v>0</v>
          </cell>
          <cell r="D247">
            <v>30</v>
          </cell>
        </row>
        <row r="250">
          <cell r="C250">
            <v>0</v>
          </cell>
          <cell r="D250">
            <v>25</v>
          </cell>
        </row>
        <row r="253">
          <cell r="C253">
            <v>1.1200000000000001</v>
          </cell>
          <cell r="D253">
            <v>110</v>
          </cell>
        </row>
        <row r="255">
          <cell r="C255">
            <v>0.28000000000000003</v>
          </cell>
        </row>
        <row r="256">
          <cell r="C256">
            <v>0.35099999999999998</v>
          </cell>
        </row>
        <row r="257">
          <cell r="C257">
            <v>0.34599999999999997</v>
          </cell>
        </row>
        <row r="258">
          <cell r="C258">
            <v>0.54600000000000004</v>
          </cell>
        </row>
        <row r="259">
          <cell r="C259">
            <v>1.5230000000000001</v>
          </cell>
        </row>
        <row r="262">
          <cell r="C262">
            <v>0</v>
          </cell>
          <cell r="D262">
            <v>100</v>
          </cell>
        </row>
        <row r="264">
          <cell r="C264">
            <v>0.38400000000000006</v>
          </cell>
        </row>
        <row r="269">
          <cell r="C269">
            <v>1</v>
          </cell>
          <cell r="D269">
            <v>100</v>
          </cell>
        </row>
        <row r="272">
          <cell r="C272">
            <v>5.0999999999999996</v>
          </cell>
          <cell r="D272">
            <v>10</v>
          </cell>
        </row>
        <row r="276">
          <cell r="C276">
            <v>7.27</v>
          </cell>
          <cell r="D276">
            <v>105</v>
          </cell>
        </row>
        <row r="278">
          <cell r="C278">
            <v>2.67</v>
          </cell>
        </row>
        <row r="282">
          <cell r="C282">
            <v>68.849999999999994</v>
          </cell>
          <cell r="D282">
            <v>9.5</v>
          </cell>
        </row>
        <row r="284">
          <cell r="C284">
            <v>27.263999999999999</v>
          </cell>
        </row>
        <row r="287">
          <cell r="C287">
            <v>43.2</v>
          </cell>
          <cell r="D287">
            <v>2</v>
          </cell>
        </row>
        <row r="289">
          <cell r="C289">
            <v>34.08</v>
          </cell>
        </row>
        <row r="292">
          <cell r="C292">
            <v>0</v>
          </cell>
          <cell r="D292">
            <v>14</v>
          </cell>
        </row>
        <row r="293">
          <cell r="C293">
            <v>24</v>
          </cell>
          <cell r="D293">
            <v>12</v>
          </cell>
        </row>
        <row r="308">
          <cell r="C308">
            <v>191.75</v>
          </cell>
          <cell r="D308">
            <v>6.5</v>
          </cell>
        </row>
        <row r="310">
          <cell r="C310">
            <v>100.2</v>
          </cell>
        </row>
        <row r="315">
          <cell r="C315">
            <v>0</v>
          </cell>
          <cell r="D315">
            <v>12</v>
          </cell>
        </row>
        <row r="317">
          <cell r="C317">
            <v>15.65</v>
          </cell>
        </row>
        <row r="318">
          <cell r="C318">
            <v>5.2</v>
          </cell>
        </row>
        <row r="319">
          <cell r="C319">
            <v>1.6</v>
          </cell>
        </row>
        <row r="320">
          <cell r="C320">
            <v>22.45</v>
          </cell>
        </row>
        <row r="323">
          <cell r="C323">
            <v>0</v>
          </cell>
          <cell r="D323">
            <v>12</v>
          </cell>
        </row>
        <row r="325">
          <cell r="C325">
            <v>3.12</v>
          </cell>
        </row>
        <row r="330">
          <cell r="C330">
            <v>0</v>
          </cell>
          <cell r="D330">
            <v>12</v>
          </cell>
        </row>
        <row r="332">
          <cell r="C332">
            <v>7.08</v>
          </cell>
        </row>
        <row r="336">
          <cell r="C336">
            <v>2.52</v>
          </cell>
          <cell r="D336">
            <v>40</v>
          </cell>
        </row>
        <row r="338">
          <cell r="C338">
            <v>1.18</v>
          </cell>
        </row>
        <row r="341">
          <cell r="C341">
            <v>0</v>
          </cell>
          <cell r="D341">
            <v>12</v>
          </cell>
        </row>
        <row r="343">
          <cell r="C343">
            <v>2.56</v>
          </cell>
        </row>
        <row r="347">
          <cell r="C347">
            <v>98.36</v>
          </cell>
          <cell r="D347">
            <v>4.5</v>
          </cell>
        </row>
        <row r="349">
          <cell r="C349">
            <v>85.75</v>
          </cell>
        </row>
        <row r="352">
          <cell r="C352">
            <v>75.290000000000006</v>
          </cell>
          <cell r="D352">
            <v>2.5</v>
          </cell>
        </row>
        <row r="354">
          <cell r="C354">
            <v>159</v>
          </cell>
        </row>
        <row r="358">
          <cell r="C358">
            <v>34.1</v>
          </cell>
          <cell r="D358">
            <v>35</v>
          </cell>
        </row>
        <row r="360">
          <cell r="C360">
            <v>5.31</v>
          </cell>
        </row>
        <row r="361">
          <cell r="C361">
            <v>9.5</v>
          </cell>
        </row>
        <row r="362">
          <cell r="C362">
            <v>14.81</v>
          </cell>
        </row>
        <row r="366">
          <cell r="C366">
            <v>29.01</v>
          </cell>
          <cell r="D366">
            <v>35</v>
          </cell>
        </row>
        <row r="368">
          <cell r="C368">
            <v>15.24</v>
          </cell>
        </row>
        <row r="374">
          <cell r="C374">
            <v>1.79</v>
          </cell>
          <cell r="D374">
            <v>120</v>
          </cell>
        </row>
        <row r="376">
          <cell r="C376">
            <v>1.98</v>
          </cell>
        </row>
        <row r="381">
          <cell r="C381">
            <v>21.1</v>
          </cell>
          <cell r="D381">
            <v>25</v>
          </cell>
        </row>
        <row r="384">
          <cell r="C384">
            <v>21</v>
          </cell>
          <cell r="D384">
            <v>2</v>
          </cell>
        </row>
        <row r="387">
          <cell r="C387">
            <v>3</v>
          </cell>
          <cell r="D387">
            <v>6</v>
          </cell>
        </row>
        <row r="390">
          <cell r="C390">
            <v>3</v>
          </cell>
          <cell r="D390">
            <v>110</v>
          </cell>
        </row>
        <row r="393">
          <cell r="C393">
            <v>7</v>
          </cell>
          <cell r="D393">
            <v>20</v>
          </cell>
        </row>
        <row r="396">
          <cell r="C396">
            <v>1</v>
          </cell>
          <cell r="D396">
            <v>350</v>
          </cell>
        </row>
        <row r="400">
          <cell r="C400">
            <v>70.459999999999994</v>
          </cell>
          <cell r="D400">
            <v>16</v>
          </cell>
        </row>
        <row r="402">
          <cell r="C402">
            <v>72.760000000000005</v>
          </cell>
        </row>
        <row r="405">
          <cell r="C405">
            <v>5.78</v>
          </cell>
          <cell r="D405">
            <v>35</v>
          </cell>
        </row>
        <row r="407">
          <cell r="C407">
            <v>3.42</v>
          </cell>
        </row>
        <row r="408">
          <cell r="C408">
            <v>0.72</v>
          </cell>
        </row>
        <row r="409">
          <cell r="C409">
            <v>1.5</v>
          </cell>
        </row>
        <row r="410">
          <cell r="C410">
            <v>5.64</v>
          </cell>
        </row>
        <row r="421">
          <cell r="C421">
            <v>8</v>
          </cell>
          <cell r="D421">
            <v>35</v>
          </cell>
        </row>
        <row r="424">
          <cell r="C424">
            <v>120</v>
          </cell>
          <cell r="D424">
            <v>16</v>
          </cell>
        </row>
        <row r="444">
          <cell r="C444">
            <v>5.62</v>
          </cell>
          <cell r="D444">
            <v>130</v>
          </cell>
        </row>
        <row r="446">
          <cell r="C446">
            <v>1.48</v>
          </cell>
        </row>
        <row r="447">
          <cell r="C447">
            <v>0.6043400000000001</v>
          </cell>
        </row>
        <row r="448">
          <cell r="C448">
            <v>0.54</v>
          </cell>
        </row>
        <row r="449">
          <cell r="C449">
            <v>0.35</v>
          </cell>
        </row>
        <row r="450">
          <cell r="C450">
            <v>0.14080000000000001</v>
          </cell>
        </row>
        <row r="451">
          <cell r="C451">
            <v>0.74399999999999999</v>
          </cell>
        </row>
        <row r="452">
          <cell r="C452">
            <v>3.85914</v>
          </cell>
        </row>
        <row r="457">
          <cell r="C457">
            <v>9.1</v>
          </cell>
          <cell r="D457">
            <v>125</v>
          </cell>
        </row>
        <row r="459">
          <cell r="C459">
            <v>7.1224999999999996</v>
          </cell>
        </row>
        <row r="460">
          <cell r="C460">
            <v>3.0217000000000001</v>
          </cell>
        </row>
        <row r="461">
          <cell r="C461">
            <v>10.1442</v>
          </cell>
        </row>
        <row r="465">
          <cell r="C465">
            <v>4.6900000000000004</v>
          </cell>
          <cell r="D465">
            <v>130</v>
          </cell>
        </row>
        <row r="467">
          <cell r="C467">
            <v>2.3759999999999999</v>
          </cell>
        </row>
        <row r="468">
          <cell r="C468">
            <v>1.2</v>
          </cell>
        </row>
        <row r="469">
          <cell r="C469">
            <v>3.5759999999999996</v>
          </cell>
        </row>
        <row r="473">
          <cell r="C473">
            <v>0</v>
          </cell>
          <cell r="D473">
            <v>130</v>
          </cell>
        </row>
        <row r="475">
          <cell r="C475">
            <v>0.64</v>
          </cell>
        </row>
        <row r="478">
          <cell r="C478">
            <v>3.79</v>
          </cell>
          <cell r="D478">
            <v>45</v>
          </cell>
        </row>
        <row r="480">
          <cell r="C480">
            <v>5.75</v>
          </cell>
        </row>
        <row r="483">
          <cell r="C483">
            <v>1.71</v>
          </cell>
          <cell r="D483">
            <v>140</v>
          </cell>
        </row>
        <row r="485">
          <cell r="C485">
            <v>2.2879999999999998</v>
          </cell>
        </row>
        <row r="486">
          <cell r="C486">
            <v>0.24</v>
          </cell>
        </row>
        <row r="487">
          <cell r="C487">
            <v>2.5279999999999996</v>
          </cell>
        </row>
        <row r="492">
          <cell r="C492">
            <v>7.84</v>
          </cell>
          <cell r="D492">
            <v>125</v>
          </cell>
        </row>
        <row r="494">
          <cell r="C494">
            <v>6.75</v>
          </cell>
        </row>
        <row r="495">
          <cell r="C495">
            <v>0.6462</v>
          </cell>
        </row>
        <row r="496">
          <cell r="C496">
            <v>0.49724999999999997</v>
          </cell>
        </row>
        <row r="497">
          <cell r="C497">
            <v>0.44800000000000006</v>
          </cell>
        </row>
        <row r="498">
          <cell r="C498">
            <v>8.34145</v>
          </cell>
        </row>
        <row r="502">
          <cell r="C502">
            <v>2.06</v>
          </cell>
          <cell r="D502">
            <v>140</v>
          </cell>
        </row>
        <row r="504">
          <cell r="C504">
            <v>1.5620000000000001</v>
          </cell>
        </row>
        <row r="507">
          <cell r="C507">
            <v>0</v>
          </cell>
          <cell r="D507">
            <v>190</v>
          </cell>
        </row>
        <row r="509">
          <cell r="C509">
            <v>1.7124999999999999</v>
          </cell>
        </row>
        <row r="513">
          <cell r="C513">
            <v>0</v>
          </cell>
          <cell r="D513">
            <v>160</v>
          </cell>
        </row>
        <row r="515">
          <cell r="C515">
            <v>0.55125000000000002</v>
          </cell>
        </row>
        <row r="519">
          <cell r="C519">
            <v>0.8</v>
          </cell>
          <cell r="D519">
            <v>140</v>
          </cell>
        </row>
        <row r="521">
          <cell r="C521">
            <v>0.39</v>
          </cell>
        </row>
        <row r="522">
          <cell r="C522">
            <v>0.375</v>
          </cell>
        </row>
        <row r="523">
          <cell r="C523">
            <v>5.5999999999999994E-2</v>
          </cell>
        </row>
        <row r="524">
          <cell r="C524">
            <v>0.82099999999999995</v>
          </cell>
        </row>
        <row r="527">
          <cell r="C527">
            <v>1.42</v>
          </cell>
          <cell r="D527">
            <v>140</v>
          </cell>
        </row>
        <row r="529">
          <cell r="C529">
            <v>1.597</v>
          </cell>
        </row>
        <row r="530">
          <cell r="C530">
            <v>0.14400000000000004</v>
          </cell>
        </row>
        <row r="531">
          <cell r="C531">
            <v>1.7410000000000001</v>
          </cell>
        </row>
        <row r="535">
          <cell r="C535">
            <v>0</v>
          </cell>
          <cell r="D535">
            <v>140</v>
          </cell>
        </row>
        <row r="537">
          <cell r="C537">
            <v>1.5569999999999999</v>
          </cell>
        </row>
        <row r="541">
          <cell r="C541">
            <v>2</v>
          </cell>
          <cell r="D541">
            <v>140</v>
          </cell>
        </row>
        <row r="543">
          <cell r="C543">
            <v>1.0560000000000003</v>
          </cell>
        </row>
        <row r="546">
          <cell r="C546">
            <v>2.36</v>
          </cell>
          <cell r="D546">
            <v>130</v>
          </cell>
        </row>
        <row r="548">
          <cell r="C548">
            <v>5.2850000000000001</v>
          </cell>
        </row>
        <row r="552">
          <cell r="C552">
            <v>1.84</v>
          </cell>
          <cell r="D552">
            <v>150</v>
          </cell>
        </row>
        <row r="554">
          <cell r="C554">
            <v>0.5625</v>
          </cell>
        </row>
        <row r="559">
          <cell r="C559">
            <v>16</v>
          </cell>
          <cell r="D559">
            <v>60</v>
          </cell>
        </row>
        <row r="562">
          <cell r="C562">
            <v>2.79</v>
          </cell>
          <cell r="D562">
            <v>300</v>
          </cell>
        </row>
        <row r="564">
          <cell r="C564">
            <v>0.16</v>
          </cell>
        </row>
        <row r="567">
          <cell r="C567">
            <v>0.5</v>
          </cell>
          <cell r="D567">
            <v>200</v>
          </cell>
        </row>
        <row r="570">
          <cell r="C570">
            <v>39.5</v>
          </cell>
        </row>
        <row r="573">
          <cell r="C573">
            <v>0</v>
          </cell>
          <cell r="D573">
            <v>145</v>
          </cell>
        </row>
        <row r="574">
          <cell r="C574">
            <v>5.45</v>
          </cell>
        </row>
        <row r="576">
          <cell r="C576">
            <v>47.5</v>
          </cell>
        </row>
        <row r="578">
          <cell r="C578">
            <v>11.612500000000001</v>
          </cell>
        </row>
        <row r="581">
          <cell r="C581">
            <v>6.7850000000000001</v>
          </cell>
        </row>
        <row r="584">
          <cell r="C584">
            <v>26.75</v>
          </cell>
          <cell r="D584">
            <v>15</v>
          </cell>
        </row>
        <row r="587">
          <cell r="C587">
            <v>7.69</v>
          </cell>
          <cell r="D587">
            <v>125</v>
          </cell>
        </row>
        <row r="596">
          <cell r="C596" t="str">
            <v>količina</v>
          </cell>
          <cell r="D596" t="str">
            <v>Eu/enoto</v>
          </cell>
        </row>
        <row r="600">
          <cell r="C600">
            <v>3891.07</v>
          </cell>
          <cell r="D600">
            <v>1.1000000000000001</v>
          </cell>
        </row>
        <row r="602">
          <cell r="C602">
            <v>1296.25</v>
          </cell>
        </row>
        <row r="603">
          <cell r="C603">
            <v>357</v>
          </cell>
        </row>
        <row r="604">
          <cell r="C604">
            <v>1312.5</v>
          </cell>
        </row>
        <row r="605">
          <cell r="C605">
            <v>481.25</v>
          </cell>
        </row>
        <row r="606">
          <cell r="C606">
            <v>106.25</v>
          </cell>
        </row>
        <row r="607">
          <cell r="C607">
            <v>180</v>
          </cell>
        </row>
        <row r="608">
          <cell r="C608">
            <v>3733.25</v>
          </cell>
        </row>
        <row r="609">
          <cell r="C609">
            <v>4125</v>
          </cell>
        </row>
        <row r="615">
          <cell r="C615">
            <v>73.680000000000007</v>
          </cell>
          <cell r="D615">
            <v>35</v>
          </cell>
        </row>
        <row r="617">
          <cell r="C617">
            <v>74</v>
          </cell>
        </row>
        <row r="629">
          <cell r="C629">
            <v>42.01</v>
          </cell>
          <cell r="D629">
            <v>16</v>
          </cell>
        </row>
        <row r="631">
          <cell r="C631">
            <v>22.2</v>
          </cell>
        </row>
        <row r="632">
          <cell r="C632">
            <v>7.74</v>
          </cell>
        </row>
        <row r="633">
          <cell r="C633">
            <v>12.96</v>
          </cell>
        </row>
        <row r="634">
          <cell r="C634">
            <v>6</v>
          </cell>
        </row>
        <row r="635">
          <cell r="C635">
            <v>48.9</v>
          </cell>
        </row>
        <row r="638">
          <cell r="C638">
            <v>1.8</v>
          </cell>
          <cell r="D638">
            <v>16</v>
          </cell>
        </row>
        <row r="640">
          <cell r="C640">
            <v>5.28</v>
          </cell>
        </row>
        <row r="644">
          <cell r="C644">
            <v>19.45</v>
          </cell>
          <cell r="D644">
            <v>22</v>
          </cell>
        </row>
        <row r="646">
          <cell r="C646">
            <v>20.28</v>
          </cell>
        </row>
        <row r="647">
          <cell r="C647">
            <v>3</v>
          </cell>
        </row>
        <row r="648">
          <cell r="C648">
            <v>23.28</v>
          </cell>
        </row>
        <row r="652">
          <cell r="C652">
            <v>36.36</v>
          </cell>
          <cell r="D652">
            <v>21</v>
          </cell>
        </row>
        <row r="654">
          <cell r="C654">
            <v>45</v>
          </cell>
        </row>
        <row r="655">
          <cell r="C655">
            <v>5.2919999999999998</v>
          </cell>
        </row>
        <row r="656">
          <cell r="C656">
            <v>5.9375</v>
          </cell>
        </row>
        <row r="657">
          <cell r="C657">
            <v>4.8</v>
          </cell>
        </row>
        <row r="658">
          <cell r="C658">
            <v>61.029499999999999</v>
          </cell>
        </row>
        <row r="661">
          <cell r="C661">
            <v>21.09</v>
          </cell>
          <cell r="D661">
            <v>22</v>
          </cell>
        </row>
        <row r="663">
          <cell r="C663">
            <v>15.62</v>
          </cell>
        </row>
        <row r="664">
          <cell r="C664">
            <v>7.35</v>
          </cell>
        </row>
        <row r="665">
          <cell r="C665">
            <v>22.97</v>
          </cell>
        </row>
        <row r="671">
          <cell r="C671">
            <v>14.51</v>
          </cell>
          <cell r="D671">
            <v>22</v>
          </cell>
        </row>
        <row r="674">
          <cell r="C674">
            <v>0</v>
          </cell>
          <cell r="D674">
            <v>28</v>
          </cell>
        </row>
        <row r="676">
          <cell r="C676">
            <v>16.7028</v>
          </cell>
        </row>
        <row r="677">
          <cell r="C677">
            <v>1.8</v>
          </cell>
        </row>
        <row r="678">
          <cell r="C678">
            <v>20.76</v>
          </cell>
        </row>
        <row r="679">
          <cell r="C679">
            <v>39.262799999999999</v>
          </cell>
        </row>
        <row r="682">
          <cell r="C682">
            <v>19.62</v>
          </cell>
          <cell r="D682">
            <v>30</v>
          </cell>
        </row>
        <row r="684">
          <cell r="C684">
            <v>2</v>
          </cell>
        </row>
        <row r="685">
          <cell r="C685">
            <v>2.72</v>
          </cell>
        </row>
        <row r="686">
          <cell r="C686">
            <v>4.72</v>
          </cell>
        </row>
        <row r="690">
          <cell r="C690">
            <v>23.64</v>
          </cell>
          <cell r="D690">
            <v>24</v>
          </cell>
        </row>
        <row r="692">
          <cell r="C692">
            <v>3.25</v>
          </cell>
        </row>
        <row r="693">
          <cell r="C693">
            <v>2.5</v>
          </cell>
        </row>
        <row r="694">
          <cell r="C694">
            <v>0.84</v>
          </cell>
        </row>
        <row r="695">
          <cell r="C695">
            <v>2.4</v>
          </cell>
        </row>
        <row r="696">
          <cell r="C696">
            <v>8.99</v>
          </cell>
        </row>
        <row r="699">
          <cell r="C699">
            <v>13</v>
          </cell>
          <cell r="D699">
            <v>8</v>
          </cell>
        </row>
        <row r="702">
          <cell r="C702">
            <v>0</v>
          </cell>
          <cell r="D702">
            <v>6</v>
          </cell>
        </row>
        <row r="705">
          <cell r="C705">
            <v>244.38</v>
          </cell>
          <cell r="D705">
            <v>5.5</v>
          </cell>
        </row>
        <row r="707">
          <cell r="C707">
            <v>168</v>
          </cell>
        </row>
        <row r="710">
          <cell r="C710">
            <v>78</v>
          </cell>
          <cell r="D710">
            <v>22</v>
          </cell>
        </row>
        <row r="726">
          <cell r="C726">
            <v>74</v>
          </cell>
          <cell r="D726">
            <v>17</v>
          </cell>
        </row>
        <row r="729">
          <cell r="C729">
            <v>0</v>
          </cell>
          <cell r="D729">
            <v>17</v>
          </cell>
        </row>
        <row r="731">
          <cell r="C731">
            <v>49.6</v>
          </cell>
        </row>
        <row r="739">
          <cell r="C739">
            <v>24.56</v>
          </cell>
          <cell r="D739">
            <v>30</v>
          </cell>
        </row>
        <row r="741">
          <cell r="C741">
            <v>12.6</v>
          </cell>
        </row>
        <row r="749">
          <cell r="C749">
            <v>36.24</v>
          </cell>
          <cell r="D749">
            <v>48</v>
          </cell>
        </row>
        <row r="751">
          <cell r="C751">
            <v>38.4</v>
          </cell>
        </row>
        <row r="754">
          <cell r="C754">
            <v>10.34</v>
          </cell>
          <cell r="D754">
            <v>26</v>
          </cell>
        </row>
        <row r="756">
          <cell r="C756">
            <v>21.04</v>
          </cell>
        </row>
        <row r="759">
          <cell r="C759">
            <v>0.97</v>
          </cell>
          <cell r="D759">
            <v>170</v>
          </cell>
        </row>
        <row r="761">
          <cell r="C761">
            <v>2.0160000000000005</v>
          </cell>
        </row>
        <row r="766">
          <cell r="C766">
            <v>4.4400000000000004</v>
          </cell>
          <cell r="D766">
            <v>140</v>
          </cell>
        </row>
        <row r="768">
          <cell r="C768">
            <v>7.7645</v>
          </cell>
        </row>
        <row r="769">
          <cell r="C769">
            <v>-1.5120000000000002</v>
          </cell>
        </row>
        <row r="770">
          <cell r="C770">
            <v>6.2525000000000004</v>
          </cell>
        </row>
        <row r="775">
          <cell r="C775">
            <v>1.22</v>
          </cell>
          <cell r="D775">
            <v>140</v>
          </cell>
        </row>
        <row r="777">
          <cell r="C777">
            <v>0.72900000000000009</v>
          </cell>
        </row>
        <row r="780">
          <cell r="C780">
            <v>0</v>
          </cell>
          <cell r="D780">
            <v>140</v>
          </cell>
        </row>
        <row r="782">
          <cell r="C782">
            <v>1.2390000000000003</v>
          </cell>
        </row>
        <row r="787">
          <cell r="C787">
            <v>0</v>
          </cell>
          <cell r="D787">
            <v>25</v>
          </cell>
        </row>
        <row r="789">
          <cell r="C789">
            <v>2.2949999999999999</v>
          </cell>
        </row>
        <row r="792">
          <cell r="C792">
            <v>19.079999999999998</v>
          </cell>
          <cell r="D792">
            <v>25</v>
          </cell>
        </row>
        <row r="794">
          <cell r="C794">
            <v>7.9924999999999997</v>
          </cell>
        </row>
        <row r="797">
          <cell r="C797">
            <v>1</v>
          </cell>
          <cell r="D797">
            <v>16</v>
          </cell>
        </row>
        <row r="800">
          <cell r="C800">
            <v>0</v>
          </cell>
          <cell r="D800">
            <v>4</v>
          </cell>
        </row>
        <row r="803">
          <cell r="C803">
            <v>50</v>
          </cell>
          <cell r="D803">
            <v>22</v>
          </cell>
        </row>
        <row r="806">
          <cell r="C806">
            <v>109.84</v>
          </cell>
          <cell r="D806">
            <v>15</v>
          </cell>
        </row>
        <row r="808">
          <cell r="C808">
            <v>92.5</v>
          </cell>
        </row>
        <row r="809">
          <cell r="C809">
            <v>40</v>
          </cell>
        </row>
        <row r="810">
          <cell r="C810">
            <v>21</v>
          </cell>
        </row>
        <row r="811">
          <cell r="C811">
            <v>132.5</v>
          </cell>
        </row>
        <row r="815">
          <cell r="C815">
            <v>0</v>
          </cell>
          <cell r="D815">
            <v>17</v>
          </cell>
        </row>
        <row r="817">
          <cell r="C817">
            <v>19.5</v>
          </cell>
        </row>
        <row r="821">
          <cell r="C821">
            <v>0</v>
          </cell>
          <cell r="D821">
            <v>14</v>
          </cell>
        </row>
        <row r="824">
          <cell r="C824">
            <v>0</v>
          </cell>
          <cell r="D824">
            <v>12</v>
          </cell>
        </row>
        <row r="826">
          <cell r="C826">
            <v>10.199999999999999</v>
          </cell>
        </row>
        <row r="829">
          <cell r="C829">
            <v>0</v>
          </cell>
          <cell r="D829">
            <v>12</v>
          </cell>
        </row>
        <row r="831">
          <cell r="C831">
            <v>14</v>
          </cell>
        </row>
        <row r="837">
          <cell r="C837">
            <v>0</v>
          </cell>
          <cell r="D837">
            <v>2.5</v>
          </cell>
        </row>
        <row r="839">
          <cell r="C839">
            <v>64.5</v>
          </cell>
        </row>
        <row r="840">
          <cell r="C840">
            <v>3.5</v>
          </cell>
        </row>
        <row r="841">
          <cell r="C841">
            <v>53.5</v>
          </cell>
        </row>
        <row r="842">
          <cell r="C842">
            <v>121.5</v>
          </cell>
        </row>
        <row r="845">
          <cell r="C845">
            <v>0</v>
          </cell>
          <cell r="D845">
            <v>2.5</v>
          </cell>
        </row>
        <row r="847">
          <cell r="C847">
            <v>1.5</v>
          </cell>
        </row>
        <row r="848">
          <cell r="C848">
            <v>35.35</v>
          </cell>
        </row>
        <row r="849">
          <cell r="C849">
            <v>6.5</v>
          </cell>
        </row>
        <row r="850">
          <cell r="C850">
            <v>43.35</v>
          </cell>
        </row>
        <row r="853">
          <cell r="C853">
            <v>0</v>
          </cell>
          <cell r="D853">
            <v>2.5</v>
          </cell>
        </row>
        <row r="855">
          <cell r="C855">
            <v>5.8</v>
          </cell>
        </row>
        <row r="856">
          <cell r="C856">
            <v>8.64</v>
          </cell>
        </row>
        <row r="857">
          <cell r="C857">
            <v>10.56</v>
          </cell>
        </row>
        <row r="858">
          <cell r="C858">
            <v>5.98</v>
          </cell>
        </row>
        <row r="859">
          <cell r="C859">
            <v>46.59</v>
          </cell>
        </row>
        <row r="860">
          <cell r="C860">
            <v>12</v>
          </cell>
        </row>
        <row r="861">
          <cell r="C861">
            <v>14.92</v>
          </cell>
        </row>
        <row r="862">
          <cell r="C862">
            <v>7</v>
          </cell>
        </row>
        <row r="863">
          <cell r="C863">
            <v>111.49</v>
          </cell>
        </row>
        <row r="866">
          <cell r="C866">
            <v>0</v>
          </cell>
          <cell r="D866">
            <v>2.5</v>
          </cell>
        </row>
        <row r="868">
          <cell r="C868">
            <v>29.44</v>
          </cell>
        </row>
        <row r="871">
          <cell r="C871">
            <v>0</v>
          </cell>
          <cell r="D871">
            <v>2.5</v>
          </cell>
        </row>
        <row r="873">
          <cell r="C873">
            <v>56.3</v>
          </cell>
        </row>
        <row r="874">
          <cell r="C874">
            <v>12</v>
          </cell>
        </row>
        <row r="875">
          <cell r="C875">
            <v>68.3</v>
          </cell>
        </row>
        <row r="878">
          <cell r="C878">
            <v>0</v>
          </cell>
          <cell r="D878">
            <v>5</v>
          </cell>
        </row>
        <row r="881">
          <cell r="C881">
            <v>0</v>
          </cell>
          <cell r="D881">
            <v>14</v>
          </cell>
        </row>
        <row r="882">
          <cell r="C882">
            <v>20</v>
          </cell>
          <cell r="D882">
            <v>12</v>
          </cell>
        </row>
        <row r="885">
          <cell r="C885">
            <v>0</v>
          </cell>
          <cell r="D885">
            <v>14500</v>
          </cell>
        </row>
        <row r="887">
          <cell r="C887" t="str">
            <v>zajeto v enotnih cenah</v>
          </cell>
        </row>
        <row r="908">
          <cell r="C908">
            <v>119.7</v>
          </cell>
          <cell r="D908">
            <v>40</v>
          </cell>
        </row>
        <row r="910">
          <cell r="C910">
            <v>25.65</v>
          </cell>
        </row>
        <row r="911">
          <cell r="C911">
            <v>80.3</v>
          </cell>
        </row>
        <row r="912">
          <cell r="C912">
            <v>105.95</v>
          </cell>
        </row>
        <row r="915">
          <cell r="C915">
            <v>41.37</v>
          </cell>
          <cell r="D915">
            <v>40</v>
          </cell>
        </row>
        <row r="917">
          <cell r="C917">
            <v>19.2</v>
          </cell>
        </row>
        <row r="918">
          <cell r="C918">
            <v>17.322500000000002</v>
          </cell>
        </row>
        <row r="919">
          <cell r="C919">
            <v>36.522500000000001</v>
          </cell>
        </row>
        <row r="923">
          <cell r="D923" t="str">
            <v>v ceni ni materiala - venca</v>
          </cell>
        </row>
        <row r="924">
          <cell r="C924">
            <v>28.7</v>
          </cell>
          <cell r="D924">
            <v>36</v>
          </cell>
        </row>
        <row r="927">
          <cell r="D927" t="str">
            <v>v ceni ni materiala - venca</v>
          </cell>
        </row>
        <row r="928">
          <cell r="C928">
            <v>40.89</v>
          </cell>
          <cell r="D928">
            <v>36</v>
          </cell>
        </row>
        <row r="930">
          <cell r="D930" t="str">
            <v>v ceni ni materiala - venca</v>
          </cell>
        </row>
        <row r="931">
          <cell r="C931">
            <v>3</v>
          </cell>
          <cell r="D931">
            <v>120</v>
          </cell>
        </row>
        <row r="934">
          <cell r="C934">
            <v>8.82</v>
          </cell>
          <cell r="D934">
            <v>9</v>
          </cell>
        </row>
        <row r="936">
          <cell r="C936">
            <v>6.7360000000000007</v>
          </cell>
          <cell r="D936">
            <v>44.906666666666673</v>
          </cell>
        </row>
        <row r="937">
          <cell r="C937">
            <v>2.9039999999999999</v>
          </cell>
          <cell r="D937">
            <v>24.2</v>
          </cell>
        </row>
        <row r="938">
          <cell r="C938">
            <v>9.64</v>
          </cell>
          <cell r="D938">
            <v>69.106666666666669</v>
          </cell>
        </row>
        <row r="941">
          <cell r="C941">
            <v>0</v>
          </cell>
          <cell r="D941">
            <v>10</v>
          </cell>
        </row>
        <row r="943">
          <cell r="C943">
            <v>1.25</v>
          </cell>
          <cell r="D943">
            <v>6.25</v>
          </cell>
        </row>
        <row r="944">
          <cell r="C944">
            <v>0.68399999999999994</v>
          </cell>
          <cell r="D944">
            <v>5.6999999999999993</v>
          </cell>
        </row>
        <row r="945">
          <cell r="C945">
            <v>1.9339999999999999</v>
          </cell>
          <cell r="D945">
            <v>11.95</v>
          </cell>
        </row>
        <row r="948">
          <cell r="C948">
            <v>6</v>
          </cell>
          <cell r="D948">
            <v>80</v>
          </cell>
        </row>
        <row r="950">
          <cell r="D950" t="str">
            <v>samo montaža konzol</v>
          </cell>
        </row>
        <row r="951">
          <cell r="C951">
            <v>2</v>
          </cell>
          <cell r="D951">
            <v>70</v>
          </cell>
        </row>
        <row r="956">
          <cell r="C956">
            <v>95.26</v>
          </cell>
          <cell r="D956">
            <v>14</v>
          </cell>
        </row>
        <row r="959">
          <cell r="C959">
            <v>47.48</v>
          </cell>
          <cell r="D959">
            <v>26</v>
          </cell>
        </row>
        <row r="961">
          <cell r="C961">
            <v>29.55</v>
          </cell>
        </row>
        <row r="966">
          <cell r="C966">
            <v>43.37</v>
          </cell>
          <cell r="D966">
            <v>5</v>
          </cell>
        </row>
        <row r="973">
          <cell r="C973">
            <v>0</v>
          </cell>
          <cell r="D973">
            <v>35</v>
          </cell>
        </row>
        <row r="976">
          <cell r="C976">
            <v>0</v>
          </cell>
        </row>
        <row r="1003">
          <cell r="C1003">
            <v>138.4</v>
          </cell>
          <cell r="D1003">
            <v>4</v>
          </cell>
        </row>
        <row r="1005">
          <cell r="C1005">
            <v>135</v>
          </cell>
        </row>
        <row r="1008">
          <cell r="C1008">
            <v>144</v>
          </cell>
          <cell r="D1008">
            <v>3</v>
          </cell>
        </row>
        <row r="1012">
          <cell r="C1012">
            <v>22.69</v>
          </cell>
          <cell r="D1012">
            <v>14</v>
          </cell>
        </row>
        <row r="1014">
          <cell r="C1014">
            <v>9</v>
          </cell>
        </row>
        <row r="1015">
          <cell r="C1015">
            <v>3.5</v>
          </cell>
        </row>
        <row r="1016">
          <cell r="C1016">
            <v>9.6</v>
          </cell>
        </row>
        <row r="1017">
          <cell r="C1017">
            <v>5</v>
          </cell>
        </row>
        <row r="1018">
          <cell r="C1018">
            <v>1.5</v>
          </cell>
        </row>
        <row r="1019">
          <cell r="C1019">
            <v>28.6</v>
          </cell>
        </row>
        <row r="1026">
          <cell r="C1026">
            <v>0.15</v>
          </cell>
          <cell r="D1026">
            <v>500</v>
          </cell>
        </row>
        <row r="1028">
          <cell r="C1028">
            <v>0.47249999999999998</v>
          </cell>
        </row>
        <row r="1031">
          <cell r="C1031">
            <v>0</v>
          </cell>
          <cell r="D1031">
            <v>10</v>
          </cell>
        </row>
        <row r="1037">
          <cell r="C1037">
            <v>0</v>
          </cell>
          <cell r="D1037">
            <v>500</v>
          </cell>
        </row>
        <row r="1045">
          <cell r="C1045">
            <v>94.8</v>
          </cell>
          <cell r="D1045">
            <v>31</v>
          </cell>
        </row>
        <row r="1048">
          <cell r="C1048">
            <v>22.77</v>
          </cell>
          <cell r="D1048">
            <v>2</v>
          </cell>
        </row>
        <row r="1051">
          <cell r="C1051">
            <v>18.149999999999999</v>
          </cell>
          <cell r="D1051">
            <v>7</v>
          </cell>
        </row>
        <row r="1059">
          <cell r="C1059">
            <v>30.19</v>
          </cell>
          <cell r="D1059">
            <v>32</v>
          </cell>
        </row>
        <row r="1061">
          <cell r="C1061">
            <v>27.5</v>
          </cell>
        </row>
        <row r="1064">
          <cell r="C1064">
            <v>0</v>
          </cell>
          <cell r="D1064">
            <v>42</v>
          </cell>
        </row>
        <row r="1066">
          <cell r="C1066">
            <v>40.424999999999997</v>
          </cell>
        </row>
        <row r="1069">
          <cell r="C1069">
            <v>45.43</v>
          </cell>
          <cell r="D1069">
            <v>4.5</v>
          </cell>
        </row>
        <row r="1072">
          <cell r="C1072">
            <v>40.17</v>
          </cell>
          <cell r="D1072">
            <v>15</v>
          </cell>
        </row>
        <row r="1075">
          <cell r="C1075">
            <v>33.4</v>
          </cell>
          <cell r="D1075">
            <v>7</v>
          </cell>
        </row>
        <row r="1078">
          <cell r="C1078">
            <v>0</v>
          </cell>
          <cell r="D1078">
            <v>10</v>
          </cell>
        </row>
        <row r="1089">
          <cell r="C1089" t="str">
            <v>količina</v>
          </cell>
          <cell r="D1089" t="str">
            <v>Eu/enoto</v>
          </cell>
        </row>
        <row r="1091">
          <cell r="C1091">
            <v>182.17</v>
          </cell>
          <cell r="D1091">
            <v>32</v>
          </cell>
        </row>
        <row r="1094">
          <cell r="D1094">
            <v>2.5</v>
          </cell>
        </row>
        <row r="1097">
          <cell r="C1097">
            <v>18.149999999999999</v>
          </cell>
          <cell r="D1097">
            <v>40</v>
          </cell>
        </row>
        <row r="1100">
          <cell r="C1100">
            <v>0</v>
          </cell>
        </row>
        <row r="1103">
          <cell r="C1103">
            <v>20.399999999999999</v>
          </cell>
          <cell r="D1103">
            <v>6</v>
          </cell>
        </row>
        <row r="1107">
          <cell r="C1107">
            <v>32</v>
          </cell>
          <cell r="D1107">
            <v>60</v>
          </cell>
        </row>
        <row r="1110">
          <cell r="C1110">
            <v>1</v>
          </cell>
          <cell r="D1110">
            <v>225</v>
          </cell>
        </row>
        <row r="1113">
          <cell r="D1113">
            <v>10</v>
          </cell>
        </row>
        <row r="1135">
          <cell r="C1135" t="str">
            <v>m. ni zajeto v ceni - dogovor - vrtnar</v>
          </cell>
        </row>
        <row r="1136">
          <cell r="C1136" t="str">
            <v>n. ni zajeto v ceni - dogovor - vrtnar</v>
          </cell>
        </row>
        <row r="1139">
          <cell r="C1139">
            <v>19.510000000000002</v>
          </cell>
          <cell r="D1139">
            <v>110</v>
          </cell>
        </row>
        <row r="1141">
          <cell r="C1141">
            <v>17.600000000000001</v>
          </cell>
        </row>
        <row r="1156">
          <cell r="C1156">
            <v>0</v>
          </cell>
          <cell r="D1156">
            <v>90</v>
          </cell>
        </row>
        <row r="1163">
          <cell r="C1163">
            <v>7.2</v>
          </cell>
          <cell r="D1163">
            <v>44</v>
          </cell>
        </row>
        <row r="1165">
          <cell r="C1165">
            <v>6.75</v>
          </cell>
        </row>
        <row r="1168">
          <cell r="C1168">
            <v>0</v>
          </cell>
          <cell r="D1168">
            <v>150</v>
          </cell>
        </row>
        <row r="1181">
          <cell r="C1181">
            <v>0</v>
          </cell>
          <cell r="D1181">
            <v>49</v>
          </cell>
        </row>
        <row r="1182">
          <cell r="C1182">
            <v>29</v>
          </cell>
        </row>
        <row r="1185">
          <cell r="C1185">
            <v>0</v>
          </cell>
          <cell r="D1185">
            <v>27</v>
          </cell>
        </row>
        <row r="1188">
          <cell r="C1188">
            <v>0</v>
          </cell>
          <cell r="D1188">
            <v>42</v>
          </cell>
        </row>
        <row r="1191">
          <cell r="C1191">
            <v>0</v>
          </cell>
          <cell r="D1191">
            <v>35</v>
          </cell>
        </row>
        <row r="1194">
          <cell r="C1194">
            <v>33.4</v>
          </cell>
          <cell r="D1194">
            <v>46</v>
          </cell>
        </row>
        <row r="1197">
          <cell r="C1197">
            <v>0</v>
          </cell>
          <cell r="D1197">
            <v>215</v>
          </cell>
        </row>
        <row r="1201">
          <cell r="C1201">
            <v>1</v>
          </cell>
          <cell r="D1201">
            <v>290</v>
          </cell>
        </row>
        <row r="1204">
          <cell r="C1204">
            <v>0</v>
          </cell>
          <cell r="D1204">
            <v>33</v>
          </cell>
        </row>
        <row r="1207">
          <cell r="C1207">
            <v>0</v>
          </cell>
          <cell r="D1207">
            <v>165</v>
          </cell>
        </row>
        <row r="1210">
          <cell r="C1210">
            <v>0</v>
          </cell>
          <cell r="D1210">
            <v>42</v>
          </cell>
        </row>
        <row r="1213">
          <cell r="C1213">
            <v>15.78</v>
          </cell>
          <cell r="D1213">
            <v>33</v>
          </cell>
        </row>
        <row r="1216">
          <cell r="C1216">
            <v>9.8800000000000008</v>
          </cell>
          <cell r="D1216">
            <v>60</v>
          </cell>
        </row>
        <row r="1225">
          <cell r="C1225" t="str">
            <v>ključavničarska obdelava</v>
          </cell>
        </row>
        <row r="1226">
          <cell r="C1226">
            <v>0</v>
          </cell>
          <cell r="D1226">
            <v>9</v>
          </cell>
        </row>
        <row r="1228">
          <cell r="C1228">
            <v>337.76600000000008</v>
          </cell>
        </row>
        <row r="1243">
          <cell r="C1243">
            <v>0</v>
          </cell>
          <cell r="D1243">
            <v>38</v>
          </cell>
        </row>
        <row r="1248">
          <cell r="D1248" t="str">
            <v xml:space="preserve">         </v>
          </cell>
        </row>
        <row r="1257">
          <cell r="C1257">
            <v>0</v>
          </cell>
          <cell r="D1257">
            <v>29</v>
          </cell>
        </row>
        <row r="1264">
          <cell r="C1264">
            <v>30.82</v>
          </cell>
          <cell r="D1264">
            <v>38</v>
          </cell>
        </row>
        <row r="1271">
          <cell r="C1271">
            <v>0</v>
          </cell>
          <cell r="D1271">
            <v>39</v>
          </cell>
        </row>
        <row r="1273">
          <cell r="C1273">
            <v>18</v>
          </cell>
        </row>
        <row r="1282">
          <cell r="C1282">
            <v>0</v>
          </cell>
          <cell r="D1282">
            <v>58</v>
          </cell>
        </row>
        <row r="1284">
          <cell r="C1284">
            <v>17</v>
          </cell>
        </row>
        <row r="1292">
          <cell r="C1292">
            <v>0</v>
          </cell>
          <cell r="D1292">
            <v>56</v>
          </cell>
        </row>
        <row r="1302">
          <cell r="C1302">
            <v>0</v>
          </cell>
          <cell r="D1302">
            <v>96</v>
          </cell>
        </row>
        <row r="1305">
          <cell r="C1305">
            <v>0</v>
          </cell>
          <cell r="D1305">
            <v>30</v>
          </cell>
        </row>
        <row r="1321">
          <cell r="C1321">
            <v>20</v>
          </cell>
        </row>
        <row r="1323">
          <cell r="C1323">
            <v>20.28</v>
          </cell>
        </row>
        <row r="1327">
          <cell r="C1327">
            <v>7</v>
          </cell>
        </row>
        <row r="1330">
          <cell r="C1330">
            <v>4</v>
          </cell>
        </row>
        <row r="1333">
          <cell r="C1333">
            <v>1</v>
          </cell>
        </row>
        <row r="1340">
          <cell r="C1340">
            <v>8.1199999999999992</v>
          </cell>
          <cell r="D1340">
            <v>44</v>
          </cell>
        </row>
        <row r="1341">
          <cell r="C1341">
            <v>1</v>
          </cell>
          <cell r="D1341">
            <v>672.03</v>
          </cell>
        </row>
        <row r="1343">
          <cell r="C1343">
            <v>16.38</v>
          </cell>
          <cell r="D1343">
            <v>25</v>
          </cell>
        </row>
        <row r="1344">
          <cell r="C1344">
            <v>1</v>
          </cell>
          <cell r="D1344">
            <v>601.30999999999995</v>
          </cell>
        </row>
        <row r="1345">
          <cell r="D1345" t="str">
            <v>cena brez ploščic</v>
          </cell>
        </row>
        <row r="1346">
          <cell r="C1346">
            <v>0</v>
          </cell>
          <cell r="D1346">
            <v>25</v>
          </cell>
        </row>
        <row r="1353">
          <cell r="C1353">
            <v>0</v>
          </cell>
          <cell r="D1353">
            <v>25</v>
          </cell>
        </row>
        <row r="1355">
          <cell r="C1355">
            <v>25.5</v>
          </cell>
        </row>
        <row r="1358">
          <cell r="C1358">
            <v>0</v>
          </cell>
          <cell r="D1358">
            <v>22</v>
          </cell>
        </row>
        <row r="1360">
          <cell r="D1360" t="str">
            <v>cena brez ploščic</v>
          </cell>
        </row>
        <row r="1361">
          <cell r="C1361">
            <v>0</v>
          </cell>
          <cell r="D1361">
            <v>5</v>
          </cell>
        </row>
        <row r="1375">
          <cell r="C1375">
            <v>0</v>
          </cell>
          <cell r="D1375">
            <v>82</v>
          </cell>
        </row>
        <row r="1377">
          <cell r="C1377">
            <v>63.8</v>
          </cell>
        </row>
        <row r="1379">
          <cell r="D1379" t="str">
            <v>cena brez parketa</v>
          </cell>
        </row>
        <row r="1380">
          <cell r="C1380">
            <v>0</v>
          </cell>
          <cell r="D1380">
            <v>55</v>
          </cell>
        </row>
        <row r="1384">
          <cell r="C1384">
            <v>0</v>
          </cell>
          <cell r="D1384">
            <v>82</v>
          </cell>
        </row>
        <row r="1385">
          <cell r="C1385">
            <v>53.15</v>
          </cell>
        </row>
        <row r="1398">
          <cell r="C1398">
            <v>10.96</v>
          </cell>
          <cell r="D1398">
            <v>120</v>
          </cell>
        </row>
        <row r="1403">
          <cell r="D1403">
            <v>70</v>
          </cell>
        </row>
        <row r="1405">
          <cell r="C1405">
            <v>21.15</v>
          </cell>
        </row>
        <row r="1408">
          <cell r="C1408">
            <v>0</v>
          </cell>
          <cell r="D1408">
            <v>160</v>
          </cell>
        </row>
        <row r="1410">
          <cell r="C1410">
            <v>21.15</v>
          </cell>
        </row>
        <row r="1421">
          <cell r="C1421">
            <v>0</v>
          </cell>
          <cell r="D1421">
            <v>14</v>
          </cell>
        </row>
        <row r="1423">
          <cell r="C1423">
            <v>107.64</v>
          </cell>
        </row>
        <row r="1424">
          <cell r="C1424">
            <v>91.82</v>
          </cell>
        </row>
        <row r="1425">
          <cell r="C1425">
            <v>199.46</v>
          </cell>
        </row>
        <row r="1428">
          <cell r="C1428">
            <v>0</v>
          </cell>
          <cell r="D1428">
            <v>10</v>
          </cell>
        </row>
        <row r="1430">
          <cell r="C1430">
            <v>56.5</v>
          </cell>
        </row>
        <row r="1433">
          <cell r="C1433">
            <v>0</v>
          </cell>
          <cell r="D1433">
            <v>9</v>
          </cell>
        </row>
        <row r="1436">
          <cell r="C1436">
            <v>93.13</v>
          </cell>
          <cell r="D1436">
            <v>9</v>
          </cell>
        </row>
        <row r="1438">
          <cell r="C1438">
            <v>32.077500000000001</v>
          </cell>
        </row>
        <row r="1439">
          <cell r="C1439">
            <v>19.5</v>
          </cell>
        </row>
        <row r="1440">
          <cell r="C1440">
            <v>51.577500000000001</v>
          </cell>
        </row>
        <row r="1444">
          <cell r="C1444">
            <v>0</v>
          </cell>
          <cell r="D1444">
            <v>9</v>
          </cell>
        </row>
        <row r="1454">
          <cell r="C1454">
            <v>0</v>
          </cell>
          <cell r="D1454">
            <v>25</v>
          </cell>
        </row>
        <row r="1458">
          <cell r="C1458">
            <v>0</v>
          </cell>
          <cell r="D1458">
            <v>10</v>
          </cell>
        </row>
        <row r="1472">
          <cell r="C1472">
            <v>17.920000000000002</v>
          </cell>
          <cell r="D1472">
            <v>150</v>
          </cell>
        </row>
        <row r="1474">
          <cell r="C1474">
            <v>17</v>
          </cell>
        </row>
        <row r="1477">
          <cell r="C1477">
            <v>0</v>
          </cell>
          <cell r="D1477">
            <v>15</v>
          </cell>
        </row>
        <row r="1490">
          <cell r="C1490">
            <v>32</v>
          </cell>
        </row>
        <row r="1491">
          <cell r="C1491">
            <v>32.5</v>
          </cell>
        </row>
        <row r="1494">
          <cell r="C1494">
            <v>39.75</v>
          </cell>
          <cell r="D1494">
            <v>12</v>
          </cell>
        </row>
        <row r="1495">
          <cell r="C1495">
            <v>21.12</v>
          </cell>
        </row>
        <row r="1498">
          <cell r="C1498">
            <v>34.78</v>
          </cell>
          <cell r="D1498">
            <v>7</v>
          </cell>
        </row>
        <row r="1499">
          <cell r="C1499">
            <v>12.8</v>
          </cell>
        </row>
        <row r="1504">
          <cell r="C1504">
            <v>14.3</v>
          </cell>
          <cell r="D1504">
            <v>12</v>
          </cell>
        </row>
        <row r="1507">
          <cell r="C1507">
            <v>15.3</v>
          </cell>
          <cell r="D1507">
            <v>14</v>
          </cell>
        </row>
        <row r="1510">
          <cell r="C1510">
            <v>40.700000000000003</v>
          </cell>
          <cell r="D1510">
            <v>16</v>
          </cell>
        </row>
        <row r="1513">
          <cell r="C1513">
            <v>33.5</v>
          </cell>
          <cell r="D1513">
            <v>24</v>
          </cell>
        </row>
        <row r="1516">
          <cell r="C1516">
            <v>0</v>
          </cell>
          <cell r="D1516">
            <v>90</v>
          </cell>
        </row>
        <row r="1519">
          <cell r="C1519">
            <v>0</v>
          </cell>
          <cell r="D1519">
            <v>240</v>
          </cell>
        </row>
        <row r="1522">
          <cell r="C1522">
            <v>1</v>
          </cell>
          <cell r="D1522">
            <v>25</v>
          </cell>
        </row>
        <row r="1525">
          <cell r="C1525">
            <v>0</v>
          </cell>
        </row>
        <row r="1528">
          <cell r="C1528">
            <v>7.24</v>
          </cell>
          <cell r="D1528">
            <v>40</v>
          </cell>
        </row>
        <row r="1530">
          <cell r="C1530">
            <v>4.08</v>
          </cell>
        </row>
        <row r="1533">
          <cell r="C1533">
            <v>34.94</v>
          </cell>
          <cell r="D1533">
            <v>16</v>
          </cell>
        </row>
        <row r="1536">
          <cell r="C1536">
            <v>0</v>
          </cell>
          <cell r="D1536">
            <v>8</v>
          </cell>
        </row>
        <row r="1539">
          <cell r="C1539">
            <v>4.8099999999999996</v>
          </cell>
          <cell r="D1539">
            <v>15</v>
          </cell>
        </row>
        <row r="1550">
          <cell r="C1550">
            <v>3</v>
          </cell>
        </row>
        <row r="1553">
          <cell r="C1553">
            <v>1</v>
          </cell>
        </row>
        <row r="1556">
          <cell r="C1556">
            <v>14</v>
          </cell>
          <cell r="D1556">
            <v>50</v>
          </cell>
        </row>
        <row r="1559">
          <cell r="C1559">
            <v>0</v>
          </cell>
          <cell r="D1559">
            <v>150</v>
          </cell>
        </row>
        <row r="1562">
          <cell r="C1562">
            <v>0</v>
          </cell>
          <cell r="D1562">
            <v>2</v>
          </cell>
        </row>
        <row r="1565">
          <cell r="C1565">
            <v>0</v>
          </cell>
          <cell r="D1565">
            <v>20</v>
          </cell>
        </row>
        <row r="1568">
          <cell r="C1568">
            <v>1</v>
          </cell>
          <cell r="D1568" t="str">
            <v>geodet po računu</v>
          </cell>
        </row>
        <row r="1571">
          <cell r="C1571">
            <v>1</v>
          </cell>
          <cell r="D1571" t="str">
            <v>elektro po računu</v>
          </cell>
        </row>
        <row r="1574">
          <cell r="C1574">
            <v>0.3</v>
          </cell>
          <cell r="D1574" t="str">
            <v>geodet po računu</v>
          </cell>
        </row>
        <row r="1577">
          <cell r="C1577">
            <v>0</v>
          </cell>
          <cell r="D1577">
            <v>0</v>
          </cell>
        </row>
        <row r="1587">
          <cell r="C1587">
            <v>1</v>
          </cell>
          <cell r="D1587" t="str">
            <v>upravljelec ceste po računu</v>
          </cell>
        </row>
        <row r="1590">
          <cell r="C1590">
            <v>1</v>
          </cell>
          <cell r="D1590">
            <v>150</v>
          </cell>
        </row>
        <row r="1593">
          <cell r="C1593">
            <v>1</v>
          </cell>
          <cell r="D1593">
            <v>50</v>
          </cell>
        </row>
        <row r="1596">
          <cell r="C1596">
            <v>30</v>
          </cell>
          <cell r="D1596">
            <v>14</v>
          </cell>
        </row>
        <row r="1599">
          <cell r="C1599">
            <v>51</v>
          </cell>
          <cell r="D1599">
            <v>8</v>
          </cell>
        </row>
        <row r="1602">
          <cell r="C1602">
            <v>51</v>
          </cell>
          <cell r="D1602">
            <v>2</v>
          </cell>
        </row>
        <row r="1605">
          <cell r="C1605">
            <v>30</v>
          </cell>
          <cell r="D1605">
            <v>12</v>
          </cell>
        </row>
        <row r="1608">
          <cell r="C1608">
            <v>1</v>
          </cell>
          <cell r="D1608">
            <v>50</v>
          </cell>
        </row>
        <row r="1611">
          <cell r="C1611">
            <v>0</v>
          </cell>
          <cell r="D1611">
            <v>200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86"/>
  <sheetViews>
    <sheetView tabSelected="1" zoomScaleNormal="100" zoomScaleSheetLayoutView="90" workbookViewId="0"/>
  </sheetViews>
  <sheetFormatPr defaultRowHeight="12.75" x14ac:dyDescent="0.2"/>
  <cols>
    <col min="1" max="1" width="4.5" style="25" customWidth="1"/>
    <col min="2" max="2" width="30.8984375" style="25" customWidth="1"/>
    <col min="3" max="3" width="32.5" style="25" customWidth="1"/>
    <col min="4" max="4" width="15.69921875" style="28" customWidth="1"/>
    <col min="5" max="16384" width="8.796875" style="28"/>
  </cols>
  <sheetData>
    <row r="1" spans="1:3" s="24" customFormat="1" ht="15" x14ac:dyDescent="0.2">
      <c r="A1" s="23" t="s">
        <v>32</v>
      </c>
      <c r="B1" s="23"/>
      <c r="C1" s="23"/>
    </row>
    <row r="3" spans="1:3" ht="25.5" x14ac:dyDescent="0.2">
      <c r="B3" s="86" t="s">
        <v>223</v>
      </c>
      <c r="C3" s="87" t="s">
        <v>225</v>
      </c>
    </row>
    <row r="4" spans="1:3" ht="24.95" customHeight="1" x14ac:dyDescent="0.2">
      <c r="B4" s="33" t="s">
        <v>224</v>
      </c>
      <c r="C4" s="87" t="s">
        <v>458</v>
      </c>
    </row>
    <row r="6" spans="1:3" x14ac:dyDescent="0.2">
      <c r="B6" s="26"/>
      <c r="C6" s="27"/>
    </row>
    <row r="7" spans="1:3" s="32" customFormat="1" ht="14.25" x14ac:dyDescent="0.2">
      <c r="A7" s="29" t="s">
        <v>19</v>
      </c>
      <c r="B7" s="30"/>
      <c r="C7" s="31"/>
    </row>
    <row r="8" spans="1:3" x14ac:dyDescent="0.2">
      <c r="B8" s="26"/>
      <c r="C8" s="27"/>
    </row>
    <row r="9" spans="1:3" ht="24.95" customHeight="1" x14ac:dyDescent="0.2">
      <c r="B9" s="33" t="s">
        <v>20</v>
      </c>
      <c r="C9" s="45"/>
    </row>
    <row r="10" spans="1:3" ht="24.95" customHeight="1" x14ac:dyDescent="0.2">
      <c r="B10" s="33" t="s">
        <v>21</v>
      </c>
      <c r="C10" s="45"/>
    </row>
    <row r="11" spans="1:3" x14ac:dyDescent="0.2">
      <c r="B11" s="26"/>
      <c r="C11" s="27"/>
    </row>
    <row r="12" spans="1:3" x14ac:dyDescent="0.2">
      <c r="B12" s="26"/>
      <c r="C12" s="27"/>
    </row>
    <row r="13" spans="1:3" s="32" customFormat="1" ht="14.25" x14ac:dyDescent="0.2">
      <c r="A13" s="29" t="s">
        <v>22</v>
      </c>
      <c r="B13" s="30"/>
      <c r="C13" s="31"/>
    </row>
    <row r="14" spans="1:3" x14ac:dyDescent="0.2">
      <c r="B14" s="26"/>
      <c r="C14" s="27"/>
    </row>
    <row r="15" spans="1:3" ht="18" customHeight="1" x14ac:dyDescent="0.2">
      <c r="B15" s="33" t="s">
        <v>23</v>
      </c>
      <c r="C15" s="45"/>
    </row>
    <row r="16" spans="1:3" ht="18" customHeight="1" x14ac:dyDescent="0.2">
      <c r="B16" s="33" t="s">
        <v>24</v>
      </c>
      <c r="C16" s="45"/>
    </row>
    <row r="17" spans="1:3" ht="18" customHeight="1" x14ac:dyDescent="0.2">
      <c r="B17" s="33" t="s">
        <v>25</v>
      </c>
      <c r="C17" s="45"/>
    </row>
    <row r="18" spans="1:3" ht="18" customHeight="1" x14ac:dyDescent="0.2">
      <c r="B18" s="66" t="s">
        <v>9</v>
      </c>
      <c r="C18" s="34">
        <f>D78</f>
        <v>0</v>
      </c>
    </row>
    <row r="21" spans="1:3" s="36" customFormat="1" ht="14.25" x14ac:dyDescent="0.2">
      <c r="A21" s="35" t="s">
        <v>18</v>
      </c>
      <c r="B21" s="35"/>
      <c r="C21" s="35"/>
    </row>
    <row r="22" spans="1:3" s="38" customFormat="1" x14ac:dyDescent="0.2">
      <c r="A22" s="37"/>
      <c r="B22" s="37"/>
      <c r="C22" s="37"/>
    </row>
    <row r="23" spans="1:3" s="38" customFormat="1" x14ac:dyDescent="0.2">
      <c r="A23" s="37"/>
      <c r="B23" s="39" t="s">
        <v>15</v>
      </c>
      <c r="C23" s="40" t="s">
        <v>16</v>
      </c>
    </row>
    <row r="24" spans="1:3" s="38" customFormat="1" x14ac:dyDescent="0.2">
      <c r="A24" s="37"/>
      <c r="B24" s="41"/>
      <c r="C24" s="42" t="s">
        <v>227</v>
      </c>
    </row>
    <row r="25" spans="1:3" s="38" customFormat="1" x14ac:dyDescent="0.2">
      <c r="A25" s="37"/>
      <c r="B25" s="43"/>
      <c r="C25" s="44"/>
    </row>
    <row r="26" spans="1:3" s="38" customFormat="1" ht="25.5" x14ac:dyDescent="0.2">
      <c r="A26" s="37"/>
      <c r="B26" s="86" t="s">
        <v>226</v>
      </c>
      <c r="C26" s="44" t="s">
        <v>459</v>
      </c>
    </row>
    <row r="27" spans="1:3" s="38" customFormat="1" x14ac:dyDescent="0.2">
      <c r="A27" s="37"/>
      <c r="B27" s="43" t="s">
        <v>17</v>
      </c>
      <c r="C27" s="44" t="s">
        <v>460</v>
      </c>
    </row>
    <row r="28" spans="1:3" s="38" customFormat="1" x14ac:dyDescent="0.2">
      <c r="A28" s="37"/>
      <c r="B28" s="43" t="s">
        <v>33</v>
      </c>
      <c r="C28" s="44" t="s">
        <v>461</v>
      </c>
    </row>
    <row r="29" spans="1:3" s="38" customFormat="1" x14ac:dyDescent="0.2">
      <c r="A29" s="37"/>
      <c r="B29" s="43" t="s">
        <v>34</v>
      </c>
      <c r="C29" s="147" t="s">
        <v>462</v>
      </c>
    </row>
    <row r="30" spans="1:3" s="38" customFormat="1" x14ac:dyDescent="0.2">
      <c r="A30" s="37"/>
      <c r="B30" s="43" t="s">
        <v>35</v>
      </c>
      <c r="C30" s="44" t="s">
        <v>353</v>
      </c>
    </row>
    <row r="31" spans="1:3" s="38" customFormat="1" x14ac:dyDescent="0.2">
      <c r="A31" s="37"/>
      <c r="B31" s="43" t="s">
        <v>36</v>
      </c>
      <c r="C31" s="74">
        <v>1974</v>
      </c>
    </row>
    <row r="32" spans="1:3" s="38" customFormat="1" x14ac:dyDescent="0.2">
      <c r="A32" s="37"/>
      <c r="B32" s="43" t="s">
        <v>37</v>
      </c>
      <c r="C32" s="44" t="s">
        <v>38</v>
      </c>
    </row>
    <row r="33" spans="1:4" s="38" customFormat="1" x14ac:dyDescent="0.2">
      <c r="A33" s="37"/>
      <c r="B33" s="43" t="s">
        <v>39</v>
      </c>
      <c r="C33" s="44" t="s">
        <v>40</v>
      </c>
    </row>
    <row r="34" spans="1:4" s="38" customFormat="1" x14ac:dyDescent="0.2">
      <c r="A34" s="37"/>
      <c r="B34" s="43" t="s">
        <v>228</v>
      </c>
      <c r="C34" s="44" t="s">
        <v>463</v>
      </c>
    </row>
    <row r="36" spans="1:4" s="38" customFormat="1" x14ac:dyDescent="0.2">
      <c r="A36" s="37"/>
      <c r="B36" s="37"/>
      <c r="C36" s="37"/>
    </row>
    <row r="37" spans="1:4" s="36" customFormat="1" ht="14.25" x14ac:dyDescent="0.2">
      <c r="A37" s="35"/>
      <c r="B37" s="35" t="s">
        <v>26</v>
      </c>
      <c r="C37" s="35"/>
    </row>
    <row r="38" spans="1:4" s="38" customFormat="1" x14ac:dyDescent="0.2">
      <c r="A38" s="37"/>
      <c r="B38" s="37"/>
      <c r="C38" s="37"/>
    </row>
    <row r="39" spans="1:4" s="91" customFormat="1" x14ac:dyDescent="0.2">
      <c r="A39" s="88" t="s">
        <v>64</v>
      </c>
      <c r="B39" s="89" t="s">
        <v>358</v>
      </c>
      <c r="C39" s="90"/>
      <c r="D39" s="90" t="s">
        <v>65</v>
      </c>
    </row>
    <row r="40" spans="1:4" s="136" customFormat="1" x14ac:dyDescent="0.2">
      <c r="A40" s="135"/>
      <c r="B40" s="135"/>
      <c r="C40" s="135"/>
      <c r="D40" s="135"/>
    </row>
    <row r="41" spans="1:4" s="91" customFormat="1" x14ac:dyDescent="0.2">
      <c r="A41" s="88" t="s">
        <v>27</v>
      </c>
      <c r="B41" s="89" t="s">
        <v>42</v>
      </c>
      <c r="C41" s="92"/>
      <c r="D41" s="92"/>
    </row>
    <row r="42" spans="1:4" s="91" customFormat="1" x14ac:dyDescent="0.2">
      <c r="A42" s="93" t="s">
        <v>44</v>
      </c>
      <c r="B42" s="135" t="s">
        <v>66</v>
      </c>
      <c r="C42" s="94"/>
      <c r="D42" s="94">
        <f>'Popis del Goriška 6 69'!G32</f>
        <v>0</v>
      </c>
    </row>
    <row r="43" spans="1:4" s="91" customFormat="1" x14ac:dyDescent="0.2">
      <c r="A43" s="93" t="s">
        <v>45</v>
      </c>
      <c r="B43" s="135" t="s">
        <v>70</v>
      </c>
      <c r="C43" s="94"/>
      <c r="D43" s="94">
        <f>'Popis del Goriška 6 69'!G41</f>
        <v>0</v>
      </c>
    </row>
    <row r="44" spans="1:4" s="91" customFormat="1" x14ac:dyDescent="0.2">
      <c r="A44" s="93" t="s">
        <v>147</v>
      </c>
      <c r="B44" s="135" t="s">
        <v>239</v>
      </c>
      <c r="C44" s="94"/>
      <c r="D44" s="94">
        <f>'Popis del Goriška 6 69'!G47</f>
        <v>0</v>
      </c>
    </row>
    <row r="45" spans="1:4" s="91" customFormat="1" x14ac:dyDescent="0.2">
      <c r="A45" s="93" t="s">
        <v>1</v>
      </c>
      <c r="B45" s="135" t="s">
        <v>148</v>
      </c>
      <c r="C45" s="94"/>
      <c r="D45" s="95">
        <f>'Popis del Goriška 6 69'!G57</f>
        <v>0</v>
      </c>
    </row>
    <row r="46" spans="1:4" s="91" customFormat="1" x14ac:dyDescent="0.2">
      <c r="A46" s="88"/>
      <c r="B46" s="96" t="s">
        <v>43</v>
      </c>
      <c r="C46" s="97"/>
      <c r="D46" s="97">
        <f>SUM(D42:D45)</f>
        <v>0</v>
      </c>
    </row>
    <row r="47" spans="1:4" s="91" customFormat="1" x14ac:dyDescent="0.2">
      <c r="A47" s="93"/>
      <c r="B47" s="135"/>
      <c r="C47" s="94"/>
      <c r="D47" s="94"/>
    </row>
    <row r="48" spans="1:4" s="91" customFormat="1" x14ac:dyDescent="0.2">
      <c r="A48" s="88" t="s">
        <v>28</v>
      </c>
      <c r="B48" s="89" t="s">
        <v>46</v>
      </c>
      <c r="C48" s="92"/>
      <c r="D48" s="92"/>
    </row>
    <row r="49" spans="1:4" s="91" customFormat="1" x14ac:dyDescent="0.2">
      <c r="A49" s="93" t="s">
        <v>48</v>
      </c>
      <c r="B49" s="135" t="s">
        <v>72</v>
      </c>
      <c r="C49" s="94"/>
      <c r="D49" s="94">
        <f>'Popis del Goriška 6 69'!G69</f>
        <v>0</v>
      </c>
    </row>
    <row r="50" spans="1:4" s="91" customFormat="1" x14ac:dyDescent="0.2">
      <c r="A50" s="93" t="s">
        <v>49</v>
      </c>
      <c r="B50" s="135" t="s">
        <v>73</v>
      </c>
      <c r="C50" s="94"/>
      <c r="D50" s="94">
        <f>'Popis del Goriška 6 69'!G77</f>
        <v>0</v>
      </c>
    </row>
    <row r="51" spans="1:4" s="91" customFormat="1" x14ac:dyDescent="0.2">
      <c r="A51" s="93" t="s">
        <v>50</v>
      </c>
      <c r="B51" s="135" t="s">
        <v>211</v>
      </c>
      <c r="C51" s="94"/>
      <c r="D51" s="94">
        <f>'Popis del Goriška 6 69'!G83</f>
        <v>0</v>
      </c>
    </row>
    <row r="52" spans="1:4" s="91" customFormat="1" x14ac:dyDescent="0.2">
      <c r="A52" s="93" t="s">
        <v>51</v>
      </c>
      <c r="B52" s="135" t="s">
        <v>76</v>
      </c>
      <c r="C52" s="94"/>
      <c r="D52" s="94">
        <f>'Popis del Goriška 6 69'!G93</f>
        <v>0</v>
      </c>
    </row>
    <row r="53" spans="1:4" s="91" customFormat="1" x14ac:dyDescent="0.2">
      <c r="A53" s="93" t="s">
        <v>52</v>
      </c>
      <c r="B53" s="135" t="s">
        <v>77</v>
      </c>
      <c r="C53" s="94"/>
      <c r="D53" s="94">
        <f>'Popis del Goriška 6 69'!G105</f>
        <v>0</v>
      </c>
    </row>
    <row r="54" spans="1:4" s="91" customFormat="1" x14ac:dyDescent="0.2">
      <c r="A54" s="93" t="s">
        <v>139</v>
      </c>
      <c r="B54" s="135" t="s">
        <v>244</v>
      </c>
      <c r="C54" s="94"/>
      <c r="D54" s="94">
        <f>'Popis del Goriška 6 69'!G113</f>
        <v>0</v>
      </c>
    </row>
    <row r="55" spans="1:4" s="91" customFormat="1" x14ac:dyDescent="0.2">
      <c r="A55" s="93" t="s">
        <v>256</v>
      </c>
      <c r="B55" s="135" t="s">
        <v>140</v>
      </c>
      <c r="C55" s="94"/>
      <c r="D55" s="94">
        <f>'Popis del Goriška 6 69'!G123</f>
        <v>0</v>
      </c>
    </row>
    <row r="56" spans="1:4" s="91" customFormat="1" x14ac:dyDescent="0.2">
      <c r="A56" s="88"/>
      <c r="B56" s="96" t="s">
        <v>47</v>
      </c>
      <c r="C56" s="97"/>
      <c r="D56" s="97">
        <f>SUM(D49:D55)</f>
        <v>0</v>
      </c>
    </row>
    <row r="57" spans="1:4" s="91" customFormat="1" x14ac:dyDescent="0.2">
      <c r="A57" s="93"/>
      <c r="B57" s="135"/>
      <c r="C57" s="94"/>
      <c r="D57" s="94"/>
    </row>
    <row r="58" spans="1:4" s="91" customFormat="1" x14ac:dyDescent="0.2">
      <c r="A58" s="88" t="s">
        <v>29</v>
      </c>
      <c r="B58" s="89" t="s">
        <v>53</v>
      </c>
      <c r="C58" s="92"/>
      <c r="D58" s="92"/>
    </row>
    <row r="59" spans="1:4" s="91" customFormat="1" x14ac:dyDescent="0.2">
      <c r="A59" s="93" t="s">
        <v>54</v>
      </c>
      <c r="B59" s="135" t="s">
        <v>95</v>
      </c>
      <c r="C59" s="94"/>
      <c r="D59" s="94">
        <f>'Popis del Goriška 6 69'!G146</f>
        <v>0</v>
      </c>
    </row>
    <row r="60" spans="1:4" s="91" customFormat="1" x14ac:dyDescent="0.2">
      <c r="A60" s="93" t="s">
        <v>55</v>
      </c>
      <c r="B60" s="135" t="s">
        <v>81</v>
      </c>
      <c r="C60" s="94"/>
      <c r="D60" s="94">
        <f>'Popis del Goriška 6 69'!G163</f>
        <v>0</v>
      </c>
    </row>
    <row r="61" spans="1:4" s="91" customFormat="1" x14ac:dyDescent="0.2">
      <c r="A61" s="93" t="s">
        <v>56</v>
      </c>
      <c r="B61" s="135" t="s">
        <v>83</v>
      </c>
      <c r="C61" s="94"/>
      <c r="D61" s="94">
        <f>'Popis del Goriška 6 69'!G171</f>
        <v>0</v>
      </c>
    </row>
    <row r="62" spans="1:4" s="91" customFormat="1" x14ac:dyDescent="0.2">
      <c r="A62" s="93" t="s">
        <v>87</v>
      </c>
      <c r="B62" s="135" t="s">
        <v>85</v>
      </c>
      <c r="C62" s="94"/>
      <c r="D62" s="94">
        <f>'Popis del Goriška 6 69'!G188</f>
        <v>0</v>
      </c>
    </row>
    <row r="63" spans="1:4" s="91" customFormat="1" x14ac:dyDescent="0.2">
      <c r="A63" s="93" t="s">
        <v>104</v>
      </c>
      <c r="B63" s="135" t="s">
        <v>88</v>
      </c>
      <c r="C63" s="94"/>
      <c r="D63" s="94">
        <f>'Popis del Goriška 6 69'!G195</f>
        <v>0</v>
      </c>
    </row>
    <row r="64" spans="1:4" s="91" customFormat="1" x14ac:dyDescent="0.2">
      <c r="A64" s="88"/>
      <c r="B64" s="96" t="s">
        <v>57</v>
      </c>
      <c r="C64" s="97"/>
      <c r="D64" s="97">
        <f>SUM(D59:D63)</f>
        <v>0</v>
      </c>
    </row>
    <row r="65" spans="1:4" s="91" customFormat="1" x14ac:dyDescent="0.2">
      <c r="A65" s="93"/>
      <c r="B65" s="135"/>
      <c r="C65" s="94"/>
      <c r="D65" s="94"/>
    </row>
    <row r="66" spans="1:4" s="91" customFormat="1" x14ac:dyDescent="0.2">
      <c r="A66" s="88" t="s">
        <v>58</v>
      </c>
      <c r="B66" s="89" t="s">
        <v>59</v>
      </c>
      <c r="C66" s="92"/>
      <c r="D66" s="92"/>
    </row>
    <row r="67" spans="1:4" s="91" customFormat="1" x14ac:dyDescent="0.2">
      <c r="A67" s="93" t="s">
        <v>60</v>
      </c>
      <c r="B67" s="135" t="s">
        <v>95</v>
      </c>
      <c r="C67" s="94"/>
      <c r="D67" s="94">
        <f>'Popis del Goriška 6 69'!G211</f>
        <v>0</v>
      </c>
    </row>
    <row r="68" spans="1:4" s="91" customFormat="1" x14ac:dyDescent="0.2">
      <c r="A68" s="93" t="s">
        <v>61</v>
      </c>
      <c r="B68" s="135" t="s">
        <v>91</v>
      </c>
      <c r="C68" s="94"/>
      <c r="D68" s="94">
        <f>'Popis del Goriška 6 69'!G217</f>
        <v>0</v>
      </c>
    </row>
    <row r="69" spans="1:4" s="91" customFormat="1" x14ac:dyDescent="0.2">
      <c r="A69" s="93" t="s">
        <v>62</v>
      </c>
      <c r="B69" s="135" t="s">
        <v>93</v>
      </c>
      <c r="C69" s="94"/>
      <c r="D69" s="94">
        <f>'Popis del Goriška 6 69'!G242</f>
        <v>0</v>
      </c>
    </row>
    <row r="70" spans="1:4" s="91" customFormat="1" x14ac:dyDescent="0.2">
      <c r="A70" s="93" t="s">
        <v>98</v>
      </c>
      <c r="B70" s="135" t="s">
        <v>99</v>
      </c>
      <c r="C70" s="94"/>
      <c r="D70" s="94">
        <f>'Popis del Goriška 6 69'!G251</f>
        <v>0</v>
      </c>
    </row>
    <row r="71" spans="1:4" s="91" customFormat="1" x14ac:dyDescent="0.2">
      <c r="A71" s="93" t="s">
        <v>145</v>
      </c>
      <c r="B71" s="135" t="s">
        <v>146</v>
      </c>
      <c r="C71" s="94"/>
      <c r="D71" s="95">
        <f>'Popis del Goriška 6 69'!G259</f>
        <v>0</v>
      </c>
    </row>
    <row r="72" spans="1:4" s="91" customFormat="1" x14ac:dyDescent="0.2">
      <c r="A72" s="93" t="s">
        <v>101</v>
      </c>
      <c r="B72" s="135" t="s">
        <v>102</v>
      </c>
      <c r="C72" s="94"/>
      <c r="D72" s="94">
        <f>'Popis del Goriška 6 69'!G265</f>
        <v>0</v>
      </c>
    </row>
    <row r="73" spans="1:4" s="91" customFormat="1" x14ac:dyDescent="0.2">
      <c r="A73" s="88"/>
      <c r="B73" s="96" t="s">
        <v>63</v>
      </c>
      <c r="C73" s="97"/>
      <c r="D73" s="97">
        <f>SUM(D67:D72)</f>
        <v>0</v>
      </c>
    </row>
    <row r="74" spans="1:4" s="91" customFormat="1" x14ac:dyDescent="0.2">
      <c r="A74" s="88"/>
      <c r="B74" s="89"/>
      <c r="C74" s="92"/>
      <c r="D74" s="92"/>
    </row>
    <row r="75" spans="1:4" s="91" customFormat="1" x14ac:dyDescent="0.2">
      <c r="A75" s="88"/>
      <c r="B75" s="89" t="s">
        <v>464</v>
      </c>
      <c r="C75" s="92"/>
      <c r="D75" s="92">
        <f>D46+D56+D64+D73</f>
        <v>0</v>
      </c>
    </row>
    <row r="76" spans="1:4" s="91" customFormat="1" x14ac:dyDescent="0.2">
      <c r="A76" s="93"/>
      <c r="B76" s="135" t="s">
        <v>30</v>
      </c>
      <c r="C76" s="98"/>
      <c r="D76" s="99"/>
    </row>
    <row r="77" spans="1:4" s="91" customFormat="1" x14ac:dyDescent="0.2">
      <c r="A77" s="93"/>
      <c r="B77" s="135" t="s">
        <v>31</v>
      </c>
      <c r="C77" s="94"/>
      <c r="D77" s="94">
        <f>ROUND(-D75*D76,2)</f>
        <v>0</v>
      </c>
    </row>
    <row r="78" spans="1:4" s="91" customFormat="1" ht="14.25" x14ac:dyDescent="0.2">
      <c r="A78" s="100"/>
      <c r="B78" s="101" t="s">
        <v>465</v>
      </c>
      <c r="C78" s="102"/>
      <c r="D78" s="102">
        <f>D75+D77</f>
        <v>0</v>
      </c>
    </row>
    <row r="79" spans="1:4" s="91" customFormat="1" x14ac:dyDescent="0.2">
      <c r="A79" s="88"/>
      <c r="B79" s="89"/>
      <c r="C79" s="92"/>
      <c r="D79" s="92"/>
    </row>
    <row r="80" spans="1:4" s="91" customFormat="1" x14ac:dyDescent="0.2">
      <c r="A80" s="88"/>
      <c r="B80" s="89"/>
      <c r="C80" s="92"/>
      <c r="D80" s="92"/>
    </row>
    <row r="81" spans="1:4" s="91" customFormat="1" x14ac:dyDescent="0.2">
      <c r="A81" s="88"/>
      <c r="B81" s="89"/>
      <c r="C81" s="92"/>
      <c r="D81" s="92"/>
    </row>
    <row r="82" spans="1:4" s="91" customFormat="1" x14ac:dyDescent="0.2">
      <c r="A82" s="88"/>
      <c r="B82" s="89"/>
      <c r="C82" s="92"/>
      <c r="D82" s="92"/>
    </row>
    <row r="83" spans="1:4" s="91" customFormat="1" x14ac:dyDescent="0.2">
      <c r="A83" s="88"/>
      <c r="B83" s="89"/>
      <c r="C83" s="92"/>
      <c r="D83" s="92"/>
    </row>
    <row r="84" spans="1:4" s="91" customFormat="1" x14ac:dyDescent="0.2">
      <c r="A84" s="88"/>
      <c r="B84" s="89"/>
      <c r="C84" s="92"/>
      <c r="D84" s="92"/>
    </row>
    <row r="85" spans="1:4" s="91" customFormat="1" x14ac:dyDescent="0.2">
      <c r="A85" s="88"/>
      <c r="B85" s="89"/>
      <c r="C85" s="92"/>
      <c r="D85" s="92"/>
    </row>
    <row r="86" spans="1:4" s="91" customFormat="1" x14ac:dyDescent="0.2">
      <c r="A86" s="88"/>
      <c r="B86" s="89"/>
      <c r="C86" s="92"/>
      <c r="D86" s="92"/>
    </row>
  </sheetData>
  <phoneticPr fontId="6" type="noConversion"/>
  <pageMargins left="0.70866141732283472" right="0.51181102362204722" top="0.74803149606299213" bottom="0.74803149606299213" header="0.31496062992125984" footer="0.31496062992125984"/>
  <pageSetup paperSize="9" scale="86" fitToHeight="3" orientation="portrait" r:id="rId1"/>
  <headerFooter>
    <oddFooter>&amp;L&amp;"Verdana,Poševno"&amp;9&amp;K00-048Naslovna stran ponudbenega predračuna&amp;R&amp;10&amp;P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0"/>
  <sheetViews>
    <sheetView zoomScaleNormal="100" workbookViewId="0"/>
  </sheetViews>
  <sheetFormatPr defaultRowHeight="14.25" x14ac:dyDescent="0.2"/>
  <cols>
    <col min="1" max="1" width="7.69921875" style="69" customWidth="1"/>
    <col min="2" max="2" width="70.69921875" customWidth="1"/>
  </cols>
  <sheetData>
    <row r="1" spans="1:43" s="4" customFormat="1" x14ac:dyDescent="0.2">
      <c r="A1" s="68" t="s">
        <v>15</v>
      </c>
      <c r="B1" s="166" t="s">
        <v>16</v>
      </c>
    </row>
    <row r="2" spans="1:43" s="4" customFormat="1" x14ac:dyDescent="0.2">
      <c r="A2" s="68" t="s">
        <v>229</v>
      </c>
      <c r="B2" s="166" t="str">
        <f>'Naslovna stran'!C26</f>
        <v>Prenova praznega stanovanja št. 69 na Goriški ulici 6 v Celju</v>
      </c>
    </row>
    <row r="3" spans="1:43" s="4" customFormat="1" x14ac:dyDescent="0.2">
      <c r="A3" s="68" t="s">
        <v>41</v>
      </c>
      <c r="B3" s="166">
        <f>'Naslovna stran'!C9</f>
        <v>0</v>
      </c>
    </row>
    <row r="4" spans="1:43" s="58" customFormat="1" x14ac:dyDescent="0.2">
      <c r="A4" s="103"/>
    </row>
    <row r="5" spans="1:43" s="110" customFormat="1" x14ac:dyDescent="0.2">
      <c r="A5" s="167" t="s">
        <v>358</v>
      </c>
      <c r="B5" s="167"/>
      <c r="C5" s="105"/>
      <c r="D5" s="106"/>
      <c r="E5" s="107"/>
      <c r="F5" s="108"/>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row>
    <row r="6" spans="1:43" s="58" customFormat="1" x14ac:dyDescent="0.2">
      <c r="A6" s="103"/>
    </row>
    <row r="7" spans="1:43" s="110" customFormat="1" x14ac:dyDescent="0.2">
      <c r="A7" s="104" t="s">
        <v>359</v>
      </c>
      <c r="B7" s="104"/>
      <c r="C7" s="105"/>
      <c r="D7" s="106"/>
      <c r="E7" s="107"/>
      <c r="F7" s="108"/>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row>
    <row r="8" spans="1:43" s="110" customFormat="1" x14ac:dyDescent="0.2">
      <c r="A8" s="168" t="s">
        <v>360</v>
      </c>
      <c r="B8" s="169" t="s">
        <v>230</v>
      </c>
      <c r="C8" s="112"/>
      <c r="D8" s="112"/>
      <c r="E8" s="112"/>
      <c r="F8" s="112"/>
      <c r="G8" s="112"/>
      <c r="H8" s="112"/>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row>
    <row r="9" spans="1:43" s="110" customFormat="1" ht="71.25" customHeight="1" x14ac:dyDescent="0.2">
      <c r="A9" s="168" t="s">
        <v>361</v>
      </c>
      <c r="B9" s="169" t="s">
        <v>362</v>
      </c>
      <c r="C9" s="112"/>
      <c r="D9" s="112"/>
      <c r="E9" s="112"/>
      <c r="F9" s="112"/>
      <c r="G9" s="112"/>
      <c r="H9" s="112"/>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row>
    <row r="10" spans="1:43" s="110" customFormat="1" ht="42.75" x14ac:dyDescent="0.2">
      <c r="A10" s="168" t="s">
        <v>363</v>
      </c>
      <c r="B10" s="169" t="s">
        <v>364</v>
      </c>
      <c r="C10" s="112"/>
      <c r="D10" s="112"/>
      <c r="E10" s="112"/>
      <c r="F10" s="112"/>
      <c r="G10" s="112"/>
      <c r="H10" s="112"/>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row>
    <row r="11" spans="1:43" s="110" customFormat="1" ht="28.5" x14ac:dyDescent="0.2">
      <c r="A11" s="168" t="s">
        <v>365</v>
      </c>
      <c r="B11" s="169" t="s">
        <v>366</v>
      </c>
      <c r="C11" s="112"/>
      <c r="D11" s="112"/>
      <c r="E11" s="112"/>
      <c r="F11" s="112"/>
      <c r="G11" s="112"/>
      <c r="H11" s="112"/>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row>
    <row r="12" spans="1:43" s="114" customFormat="1" ht="28.5" x14ac:dyDescent="0.2">
      <c r="A12" s="168" t="s">
        <v>367</v>
      </c>
      <c r="B12" s="169" t="s">
        <v>182</v>
      </c>
      <c r="C12" s="112"/>
      <c r="D12" s="112"/>
      <c r="E12" s="112"/>
      <c r="F12" s="112"/>
      <c r="G12" s="112"/>
      <c r="H12" s="112"/>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row>
    <row r="13" spans="1:43" s="114" customFormat="1" ht="42.75" x14ac:dyDescent="0.2">
      <c r="A13" s="168" t="s">
        <v>368</v>
      </c>
      <c r="B13" s="169" t="s">
        <v>183</v>
      </c>
      <c r="C13" s="112"/>
      <c r="D13" s="112"/>
      <c r="E13" s="112"/>
      <c r="F13" s="112"/>
      <c r="G13" s="112"/>
      <c r="H13" s="112"/>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row>
    <row r="14" spans="1:43" s="116" customFormat="1" ht="71.25" x14ac:dyDescent="0.2">
      <c r="A14" s="168" t="s">
        <v>369</v>
      </c>
      <c r="B14" s="169" t="s">
        <v>184</v>
      </c>
      <c r="C14" s="112"/>
      <c r="D14" s="112"/>
      <c r="E14" s="112"/>
      <c r="F14" s="112"/>
      <c r="G14" s="112"/>
      <c r="H14" s="112"/>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row>
    <row r="15" spans="1:43" s="116" customFormat="1" x14ac:dyDescent="0.2">
      <c r="A15" s="111"/>
      <c r="B15" s="112"/>
      <c r="C15" s="112"/>
      <c r="D15" s="112"/>
      <c r="E15" s="112"/>
      <c r="F15" s="112"/>
      <c r="G15" s="112"/>
      <c r="H15" s="112"/>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row>
    <row r="16" spans="1:43" s="116" customFormat="1" x14ac:dyDescent="0.2">
      <c r="A16" s="104" t="s">
        <v>370</v>
      </c>
      <c r="B16" s="112"/>
      <c r="C16" s="112"/>
      <c r="D16" s="112"/>
      <c r="E16" s="112"/>
      <c r="F16" s="112"/>
      <c r="G16" s="112"/>
      <c r="H16" s="112"/>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row>
    <row r="17" spans="1:43" s="114" customFormat="1" ht="42.75" x14ac:dyDescent="0.2">
      <c r="A17" s="168" t="s">
        <v>371</v>
      </c>
      <c r="B17" s="169" t="s">
        <v>372</v>
      </c>
      <c r="C17" s="112"/>
      <c r="D17" s="112"/>
      <c r="E17" s="112"/>
      <c r="F17" s="112"/>
      <c r="G17" s="112"/>
      <c r="H17" s="112"/>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113"/>
      <c r="AM17" s="113"/>
      <c r="AN17" s="113"/>
      <c r="AO17" s="113"/>
      <c r="AP17" s="113"/>
      <c r="AQ17" s="113"/>
    </row>
    <row r="18" spans="1:43" s="116" customFormat="1" ht="285" customHeight="1" x14ac:dyDescent="0.2">
      <c r="A18" s="168" t="s">
        <v>373</v>
      </c>
      <c r="B18" s="169" t="s">
        <v>374</v>
      </c>
      <c r="C18" s="112"/>
      <c r="D18" s="112"/>
      <c r="E18" s="112"/>
      <c r="F18" s="112"/>
      <c r="G18" s="112"/>
      <c r="H18" s="112"/>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row>
    <row r="19" spans="1:43" s="110" customFormat="1" ht="57" customHeight="1" x14ac:dyDescent="0.2">
      <c r="A19" s="168" t="s">
        <v>375</v>
      </c>
      <c r="B19" s="169" t="s">
        <v>376</v>
      </c>
      <c r="C19" s="112"/>
      <c r="D19" s="112"/>
      <c r="E19" s="112"/>
      <c r="F19" s="112"/>
      <c r="G19" s="112"/>
      <c r="H19" s="112"/>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row>
    <row r="20" spans="1:43" s="116" customFormat="1" ht="242.25" customHeight="1" x14ac:dyDescent="0.2">
      <c r="A20" s="168" t="s">
        <v>377</v>
      </c>
      <c r="B20" s="169" t="s">
        <v>378</v>
      </c>
      <c r="C20" s="112"/>
      <c r="D20" s="112"/>
      <c r="E20" s="112"/>
      <c r="F20" s="112"/>
      <c r="G20" s="112"/>
      <c r="H20" s="112"/>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row>
    <row r="21" spans="1:43" s="116" customFormat="1" ht="71.25" x14ac:dyDescent="0.2">
      <c r="A21" s="111" t="s">
        <v>379</v>
      </c>
      <c r="B21" s="112" t="s">
        <v>380</v>
      </c>
      <c r="C21" s="112"/>
      <c r="D21" s="112"/>
      <c r="E21" s="112"/>
      <c r="F21" s="112"/>
      <c r="G21" s="112"/>
      <c r="H21" s="112"/>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row>
    <row r="22" spans="1:43" s="116" customFormat="1" ht="15" x14ac:dyDescent="0.2">
      <c r="A22" s="170" t="s">
        <v>381</v>
      </c>
      <c r="B22" s="112" t="s">
        <v>382</v>
      </c>
      <c r="C22" s="112"/>
      <c r="D22" s="112"/>
      <c r="E22" s="112"/>
      <c r="F22" s="112"/>
      <c r="G22" s="112"/>
      <c r="H22" s="112"/>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row>
    <row r="23" spans="1:43" s="116" customFormat="1" ht="128.25" x14ac:dyDescent="0.2">
      <c r="A23" s="170" t="s">
        <v>381</v>
      </c>
      <c r="B23" s="112" t="s">
        <v>383</v>
      </c>
      <c r="C23" s="112"/>
      <c r="D23" s="112"/>
      <c r="E23" s="112"/>
      <c r="F23" s="112"/>
      <c r="G23" s="112"/>
      <c r="H23" s="112"/>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row>
    <row r="24" spans="1:43" s="116" customFormat="1" ht="114" x14ac:dyDescent="0.2">
      <c r="A24" s="171" t="s">
        <v>381</v>
      </c>
      <c r="B24" s="172" t="s">
        <v>384</v>
      </c>
      <c r="C24" s="112"/>
      <c r="D24" s="112"/>
      <c r="E24" s="112"/>
      <c r="F24" s="112"/>
      <c r="G24" s="112"/>
      <c r="H24" s="112"/>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row>
    <row r="25" spans="1:43" s="110" customFormat="1" x14ac:dyDescent="0.2">
      <c r="A25" s="111"/>
      <c r="B25" s="112"/>
      <c r="C25" s="112"/>
      <c r="D25" s="112"/>
      <c r="E25" s="112"/>
      <c r="F25" s="112"/>
      <c r="G25" s="112"/>
      <c r="H25" s="112"/>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09"/>
    </row>
    <row r="26" spans="1:43" s="116" customFormat="1" x14ac:dyDescent="0.2">
      <c r="A26" s="104" t="s">
        <v>385</v>
      </c>
      <c r="B26" s="112"/>
      <c r="C26" s="112"/>
      <c r="D26" s="112"/>
      <c r="E26" s="112"/>
      <c r="F26" s="112"/>
      <c r="G26" s="112"/>
      <c r="H26" s="112"/>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row>
    <row r="27" spans="1:43" s="116" customFormat="1" x14ac:dyDescent="0.2">
      <c r="A27" s="168" t="s">
        <v>386</v>
      </c>
      <c r="B27" s="169" t="s">
        <v>387</v>
      </c>
      <c r="C27" s="112"/>
      <c r="D27" s="112"/>
      <c r="E27" s="112"/>
      <c r="F27" s="112"/>
      <c r="G27" s="112"/>
      <c r="H27" s="112"/>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row>
    <row r="28" spans="1:43" s="116" customFormat="1" ht="42.75" x14ac:dyDescent="0.2">
      <c r="A28" s="168" t="s">
        <v>388</v>
      </c>
      <c r="B28" s="169" t="s">
        <v>389</v>
      </c>
      <c r="C28" s="112"/>
      <c r="D28" s="112"/>
      <c r="E28" s="112"/>
      <c r="F28" s="112"/>
      <c r="G28" s="112"/>
      <c r="H28" s="112"/>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row>
    <row r="29" spans="1:43" s="116" customFormat="1" x14ac:dyDescent="0.2">
      <c r="A29" s="111"/>
      <c r="B29" s="112"/>
      <c r="C29" s="112"/>
      <c r="D29" s="112"/>
      <c r="E29" s="112"/>
      <c r="F29" s="112"/>
      <c r="G29" s="112"/>
      <c r="H29" s="112"/>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row>
    <row r="30" spans="1:43" s="116" customFormat="1" x14ac:dyDescent="0.2">
      <c r="A30" s="104" t="s">
        <v>390</v>
      </c>
      <c r="B30" s="112"/>
      <c r="C30" s="112"/>
      <c r="D30" s="112"/>
      <c r="E30" s="112"/>
      <c r="F30" s="112"/>
      <c r="G30" s="112"/>
      <c r="H30" s="112"/>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row>
    <row r="31" spans="1:43" s="116" customFormat="1" ht="28.5" x14ac:dyDescent="0.2">
      <c r="A31" s="173" t="s">
        <v>391</v>
      </c>
      <c r="B31" s="174" t="s">
        <v>392</v>
      </c>
      <c r="C31" s="112"/>
      <c r="D31" s="112"/>
      <c r="E31" s="112"/>
      <c r="F31" s="112"/>
      <c r="G31" s="112"/>
      <c r="H31" s="112"/>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row>
    <row r="32" spans="1:43" s="116" customFormat="1" ht="114" x14ac:dyDescent="0.2">
      <c r="A32" s="173" t="s">
        <v>393</v>
      </c>
      <c r="B32" s="174" t="s">
        <v>394</v>
      </c>
      <c r="C32" s="112"/>
      <c r="D32" s="112"/>
      <c r="E32" s="112"/>
      <c r="F32" s="112"/>
      <c r="G32" s="112"/>
      <c r="H32" s="112"/>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row>
    <row r="33" spans="1:43" s="110" customFormat="1" ht="42.75" x14ac:dyDescent="0.2">
      <c r="A33" s="173" t="s">
        <v>395</v>
      </c>
      <c r="B33" s="174" t="s">
        <v>396</v>
      </c>
      <c r="C33" s="112"/>
      <c r="D33" s="112"/>
      <c r="E33" s="112"/>
      <c r="F33" s="112"/>
      <c r="G33" s="112"/>
      <c r="H33" s="112"/>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row>
    <row r="34" spans="1:43" s="116" customFormat="1" x14ac:dyDescent="0.2">
      <c r="A34" s="117"/>
      <c r="B34" s="112"/>
      <c r="C34" s="112"/>
      <c r="D34" s="112"/>
      <c r="E34" s="112"/>
      <c r="F34" s="112"/>
      <c r="G34" s="112"/>
      <c r="H34" s="112"/>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row>
    <row r="35" spans="1:43" s="116" customFormat="1" x14ac:dyDescent="0.2">
      <c r="A35" s="104" t="s">
        <v>231</v>
      </c>
      <c r="B35" s="112"/>
      <c r="C35" s="112"/>
      <c r="D35" s="112"/>
      <c r="E35" s="112"/>
      <c r="F35" s="112"/>
      <c r="G35" s="112"/>
      <c r="H35" s="112"/>
      <c r="I35" s="115"/>
      <c r="J35" s="115"/>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row>
    <row r="36" spans="1:43" s="119" customFormat="1" x14ac:dyDescent="0.2">
      <c r="A36" s="179"/>
      <c r="B36" s="180"/>
      <c r="C36" s="118"/>
      <c r="E36" s="107"/>
      <c r="F36" s="120"/>
      <c r="G36" s="121"/>
      <c r="H36" s="121"/>
    </row>
    <row r="37" spans="1:43" s="114" customFormat="1" x14ac:dyDescent="0.2">
      <c r="A37" s="168" t="s">
        <v>397</v>
      </c>
      <c r="B37" s="169" t="s">
        <v>185</v>
      </c>
      <c r="C37" s="112"/>
      <c r="D37" s="112"/>
      <c r="E37" s="112"/>
      <c r="F37" s="112"/>
      <c r="G37" s="112"/>
      <c r="H37" s="112"/>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113"/>
      <c r="AM37" s="113"/>
      <c r="AN37" s="113"/>
      <c r="AO37" s="113"/>
      <c r="AP37" s="113"/>
    </row>
    <row r="38" spans="1:43" s="114" customFormat="1" x14ac:dyDescent="0.2">
      <c r="A38" s="168" t="s">
        <v>398</v>
      </c>
      <c r="B38" s="169" t="s">
        <v>186</v>
      </c>
      <c r="C38" s="112"/>
      <c r="D38" s="112"/>
      <c r="E38" s="112"/>
      <c r="F38" s="112"/>
      <c r="G38" s="112"/>
      <c r="H38" s="112"/>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113"/>
      <c r="AN38" s="113"/>
      <c r="AO38" s="113"/>
      <c r="AP38" s="113"/>
    </row>
    <row r="39" spans="1:43" s="114" customFormat="1" x14ac:dyDescent="0.2">
      <c r="A39" s="168" t="s">
        <v>399</v>
      </c>
      <c r="B39" s="169" t="s">
        <v>187</v>
      </c>
      <c r="C39" s="112"/>
      <c r="D39" s="112"/>
      <c r="E39" s="112"/>
      <c r="F39" s="112"/>
      <c r="G39" s="112"/>
      <c r="H39" s="112"/>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3"/>
      <c r="AL39" s="113"/>
      <c r="AM39" s="113"/>
      <c r="AN39" s="113"/>
      <c r="AO39" s="113"/>
      <c r="AP39" s="113"/>
    </row>
    <row r="40" spans="1:43" s="114" customFormat="1" ht="28.5" x14ac:dyDescent="0.2">
      <c r="A40" s="168" t="s">
        <v>400</v>
      </c>
      <c r="B40" s="169" t="s">
        <v>188</v>
      </c>
      <c r="C40" s="112"/>
      <c r="D40" s="112"/>
      <c r="E40" s="112"/>
      <c r="F40" s="112"/>
      <c r="G40" s="112"/>
      <c r="H40" s="112"/>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3"/>
      <c r="AL40" s="113"/>
      <c r="AM40" s="113"/>
      <c r="AN40" s="113"/>
      <c r="AO40" s="113"/>
      <c r="AP40" s="113"/>
    </row>
    <row r="41" spans="1:43" s="114" customFormat="1" x14ac:dyDescent="0.2">
      <c r="A41" s="168" t="s">
        <v>401</v>
      </c>
      <c r="B41" s="169" t="s">
        <v>402</v>
      </c>
      <c r="C41" s="112"/>
      <c r="D41" s="112"/>
      <c r="E41" s="112"/>
      <c r="F41" s="112"/>
      <c r="G41" s="112"/>
      <c r="H41" s="112"/>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3"/>
      <c r="AM41" s="113"/>
      <c r="AN41" s="113"/>
      <c r="AO41" s="113"/>
      <c r="AP41" s="113"/>
    </row>
    <row r="42" spans="1:43" s="114" customFormat="1" x14ac:dyDescent="0.2">
      <c r="A42" s="168" t="s">
        <v>403</v>
      </c>
      <c r="B42" s="169" t="s">
        <v>189</v>
      </c>
      <c r="C42" s="112"/>
      <c r="D42" s="112"/>
      <c r="E42" s="112"/>
      <c r="F42" s="112"/>
      <c r="G42" s="112"/>
      <c r="H42" s="112"/>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113"/>
      <c r="AN42" s="113"/>
      <c r="AO42" s="113"/>
      <c r="AP42" s="113"/>
    </row>
    <row r="43" spans="1:43" s="114" customFormat="1" x14ac:dyDescent="0.2">
      <c r="A43" s="168" t="s">
        <v>404</v>
      </c>
      <c r="B43" s="169" t="s">
        <v>190</v>
      </c>
      <c r="C43" s="112"/>
      <c r="D43" s="112"/>
      <c r="E43" s="112"/>
      <c r="F43" s="112"/>
      <c r="G43" s="112"/>
      <c r="H43" s="112"/>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3"/>
      <c r="AL43" s="113"/>
      <c r="AM43" s="113"/>
      <c r="AN43" s="113"/>
      <c r="AO43" s="113"/>
      <c r="AP43" s="113"/>
    </row>
    <row r="44" spans="1:43" s="114" customFormat="1" x14ac:dyDescent="0.2">
      <c r="A44" s="168" t="s">
        <v>405</v>
      </c>
      <c r="B44" s="169" t="s">
        <v>191</v>
      </c>
      <c r="C44" s="112"/>
      <c r="D44" s="112"/>
      <c r="E44" s="112"/>
      <c r="F44" s="112"/>
      <c r="G44" s="112"/>
      <c r="H44" s="112"/>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3"/>
      <c r="AL44" s="113"/>
      <c r="AM44" s="113"/>
      <c r="AN44" s="113"/>
      <c r="AO44" s="113"/>
      <c r="AP44" s="113"/>
    </row>
    <row r="45" spans="1:43" s="114" customFormat="1" x14ac:dyDescent="0.2">
      <c r="A45" s="168" t="s">
        <v>406</v>
      </c>
      <c r="B45" s="169" t="s">
        <v>192</v>
      </c>
      <c r="C45" s="112"/>
      <c r="D45" s="112"/>
      <c r="E45" s="112"/>
      <c r="F45" s="112"/>
      <c r="G45" s="112"/>
      <c r="H45" s="112"/>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3"/>
      <c r="AL45" s="113"/>
      <c r="AM45" s="113"/>
      <c r="AN45" s="113"/>
      <c r="AO45" s="113"/>
      <c r="AP45" s="113"/>
    </row>
    <row r="46" spans="1:43" s="114" customFormat="1" x14ac:dyDescent="0.2">
      <c r="A46" s="168" t="s">
        <v>407</v>
      </c>
      <c r="B46" s="169" t="s">
        <v>193</v>
      </c>
      <c r="C46" s="112"/>
      <c r="D46" s="112"/>
      <c r="E46" s="112"/>
      <c r="F46" s="112"/>
      <c r="G46" s="112"/>
      <c r="H46" s="112"/>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113"/>
      <c r="AN46" s="113"/>
      <c r="AO46" s="113"/>
      <c r="AP46" s="113"/>
    </row>
    <row r="47" spans="1:43" s="114" customFormat="1" ht="28.5" x14ac:dyDescent="0.2">
      <c r="A47" s="168" t="s">
        <v>408</v>
      </c>
      <c r="B47" s="169" t="s">
        <v>194</v>
      </c>
      <c r="C47" s="112"/>
      <c r="D47" s="112"/>
      <c r="E47" s="112"/>
      <c r="F47" s="112"/>
      <c r="G47" s="112"/>
      <c r="H47" s="112"/>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row>
    <row r="48" spans="1:43" s="114" customFormat="1" x14ac:dyDescent="0.2">
      <c r="A48" s="168" t="s">
        <v>409</v>
      </c>
      <c r="B48" s="169" t="s">
        <v>195</v>
      </c>
      <c r="C48" s="112"/>
      <c r="D48" s="112"/>
      <c r="E48" s="112"/>
      <c r="F48" s="112"/>
      <c r="G48" s="112"/>
      <c r="H48" s="112"/>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3"/>
      <c r="AL48" s="113"/>
      <c r="AM48" s="113"/>
      <c r="AN48" s="113"/>
      <c r="AO48" s="113"/>
      <c r="AP48" s="113"/>
    </row>
    <row r="49" spans="1:42" s="114" customFormat="1" ht="42.75" x14ac:dyDescent="0.2">
      <c r="A49" s="168" t="s">
        <v>410</v>
      </c>
      <c r="B49" s="169" t="s">
        <v>196</v>
      </c>
      <c r="C49" s="112"/>
      <c r="D49" s="112"/>
      <c r="E49" s="112"/>
      <c r="F49" s="112"/>
      <c r="G49" s="112"/>
      <c r="H49" s="112"/>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3"/>
      <c r="AL49" s="113"/>
      <c r="AM49" s="113"/>
      <c r="AN49" s="113"/>
      <c r="AO49" s="113"/>
      <c r="AP49" s="113"/>
    </row>
    <row r="50" spans="1:42" s="114" customFormat="1" ht="28.5" x14ac:dyDescent="0.2">
      <c r="A50" s="168" t="s">
        <v>411</v>
      </c>
      <c r="B50" s="169" t="s">
        <v>197</v>
      </c>
      <c r="C50" s="112"/>
      <c r="D50" s="112"/>
      <c r="E50" s="112"/>
      <c r="F50" s="112"/>
      <c r="G50" s="112"/>
      <c r="H50" s="112"/>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3"/>
      <c r="AL50" s="113"/>
      <c r="AM50" s="113"/>
      <c r="AN50" s="113"/>
      <c r="AO50" s="113"/>
      <c r="AP50" s="113"/>
    </row>
    <row r="51" spans="1:42" s="114" customFormat="1" x14ac:dyDescent="0.2">
      <c r="A51" s="168" t="s">
        <v>412</v>
      </c>
      <c r="B51" s="169" t="s">
        <v>198</v>
      </c>
      <c r="C51" s="112"/>
      <c r="D51" s="112"/>
      <c r="E51" s="112"/>
      <c r="F51" s="112"/>
      <c r="G51" s="112"/>
      <c r="H51" s="112"/>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row>
    <row r="52" spans="1:42" s="114" customFormat="1" ht="57" customHeight="1" x14ac:dyDescent="0.2">
      <c r="A52" s="168" t="s">
        <v>413</v>
      </c>
      <c r="B52" s="169" t="s">
        <v>199</v>
      </c>
      <c r="C52" s="112"/>
      <c r="D52" s="112"/>
      <c r="E52" s="112"/>
      <c r="F52" s="112"/>
      <c r="G52" s="112"/>
      <c r="H52" s="112"/>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row>
    <row r="53" spans="1:42" s="114" customFormat="1" ht="28.5" x14ac:dyDescent="0.2">
      <c r="A53" s="168" t="s">
        <v>414</v>
      </c>
      <c r="B53" s="169" t="s">
        <v>200</v>
      </c>
      <c r="C53" s="112"/>
      <c r="D53" s="112"/>
      <c r="E53" s="112"/>
      <c r="F53" s="112"/>
      <c r="G53" s="112"/>
      <c r="H53" s="112"/>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row>
    <row r="54" spans="1:42" s="114" customFormat="1" ht="57" x14ac:dyDescent="0.2">
      <c r="A54" s="168" t="s">
        <v>415</v>
      </c>
      <c r="B54" s="169" t="s">
        <v>201</v>
      </c>
      <c r="C54" s="112"/>
      <c r="D54" s="112"/>
      <c r="E54" s="112"/>
      <c r="F54" s="112"/>
      <c r="G54" s="112"/>
      <c r="H54" s="112"/>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row>
    <row r="55" spans="1:42" s="114" customFormat="1" x14ac:dyDescent="0.2">
      <c r="A55" s="168" t="s">
        <v>416</v>
      </c>
      <c r="B55" s="169" t="s">
        <v>202</v>
      </c>
      <c r="C55" s="112"/>
      <c r="D55" s="112"/>
      <c r="E55" s="112"/>
      <c r="F55" s="112"/>
      <c r="G55" s="112"/>
      <c r="H55" s="112"/>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row>
    <row r="56" spans="1:42" s="114" customFormat="1" ht="28.5" x14ac:dyDescent="0.2">
      <c r="A56" s="168" t="s">
        <v>417</v>
      </c>
      <c r="B56" s="169" t="s">
        <v>418</v>
      </c>
      <c r="C56" s="112"/>
      <c r="D56" s="112"/>
      <c r="E56" s="112"/>
      <c r="F56" s="112"/>
      <c r="G56" s="112"/>
      <c r="H56" s="112"/>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row>
    <row r="57" spans="1:42" s="114" customFormat="1" ht="42.75" x14ac:dyDescent="0.2">
      <c r="A57" s="168" t="s">
        <v>419</v>
      </c>
      <c r="B57" s="169" t="s">
        <v>420</v>
      </c>
      <c r="C57" s="112"/>
      <c r="D57" s="112"/>
      <c r="E57" s="112"/>
      <c r="F57" s="112"/>
      <c r="G57" s="112"/>
      <c r="H57" s="112"/>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3"/>
      <c r="AL57" s="113"/>
      <c r="AM57" s="113"/>
      <c r="AN57" s="113"/>
      <c r="AO57" s="113"/>
      <c r="AP57" s="113"/>
    </row>
    <row r="58" spans="1:42" s="114" customFormat="1" ht="42.75" x14ac:dyDescent="0.2">
      <c r="A58" s="168" t="s">
        <v>421</v>
      </c>
      <c r="B58" s="169" t="s">
        <v>203</v>
      </c>
      <c r="C58" s="112"/>
      <c r="D58" s="112"/>
      <c r="E58" s="112"/>
      <c r="F58" s="112"/>
      <c r="G58" s="112"/>
      <c r="H58" s="112"/>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M58" s="113"/>
      <c r="AN58" s="113"/>
      <c r="AO58" s="113"/>
      <c r="AP58" s="113"/>
    </row>
    <row r="59" spans="1:42" s="114" customFormat="1" ht="42.75" x14ac:dyDescent="0.2">
      <c r="A59" s="168" t="s">
        <v>422</v>
      </c>
      <c r="B59" s="169" t="s">
        <v>204</v>
      </c>
      <c r="C59" s="112"/>
      <c r="D59" s="112"/>
      <c r="E59" s="112"/>
      <c r="F59" s="112"/>
      <c r="G59" s="112"/>
      <c r="H59" s="112"/>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row>
    <row r="60" spans="1:42" s="114" customFormat="1" ht="28.5" x14ac:dyDescent="0.2">
      <c r="A60" s="168" t="s">
        <v>423</v>
      </c>
      <c r="B60" s="169" t="s">
        <v>205</v>
      </c>
      <c r="C60" s="112"/>
      <c r="D60" s="112"/>
      <c r="E60" s="112"/>
      <c r="F60" s="112"/>
      <c r="G60" s="112"/>
      <c r="H60" s="112"/>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row>
    <row r="61" spans="1:42" s="114" customFormat="1" ht="28.5" x14ac:dyDescent="0.2">
      <c r="A61" s="168" t="s">
        <v>424</v>
      </c>
      <c r="B61" s="169" t="s">
        <v>206</v>
      </c>
      <c r="C61" s="112"/>
      <c r="D61" s="112"/>
      <c r="E61" s="112"/>
      <c r="F61" s="112"/>
      <c r="G61" s="112"/>
      <c r="H61" s="112"/>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row>
    <row r="62" spans="1:42" s="114" customFormat="1" ht="28.5" x14ac:dyDescent="0.2">
      <c r="A62" s="168" t="s">
        <v>425</v>
      </c>
      <c r="B62" s="169" t="s">
        <v>207</v>
      </c>
      <c r="C62" s="112"/>
      <c r="D62" s="112"/>
      <c r="E62" s="112"/>
      <c r="F62" s="112"/>
      <c r="G62" s="112"/>
      <c r="H62" s="112"/>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row>
    <row r="63" spans="1:42" s="114" customFormat="1" ht="42.75" x14ac:dyDescent="0.2">
      <c r="A63" s="168" t="s">
        <v>426</v>
      </c>
      <c r="B63" s="169" t="s">
        <v>208</v>
      </c>
      <c r="C63" s="112"/>
      <c r="D63" s="112"/>
      <c r="E63" s="112"/>
      <c r="F63" s="112"/>
      <c r="G63" s="112"/>
      <c r="H63" s="112"/>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row>
    <row r="64" spans="1:42" s="114" customFormat="1" ht="42.75" x14ac:dyDescent="0.2">
      <c r="A64" s="168" t="s">
        <v>427</v>
      </c>
      <c r="B64" s="169" t="s">
        <v>209</v>
      </c>
      <c r="C64" s="112"/>
      <c r="D64" s="112"/>
      <c r="E64" s="112"/>
      <c r="F64" s="112"/>
      <c r="G64" s="112"/>
      <c r="H64" s="112"/>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row>
    <row r="65" spans="1:43" s="114" customFormat="1" ht="42.75" x14ac:dyDescent="0.2">
      <c r="A65" s="168" t="s">
        <v>428</v>
      </c>
      <c r="B65" s="169" t="s">
        <v>429</v>
      </c>
      <c r="C65" s="112"/>
      <c r="D65" s="112"/>
      <c r="E65" s="112"/>
      <c r="F65" s="112"/>
      <c r="G65" s="112"/>
      <c r="H65" s="112"/>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row>
    <row r="66" spans="1:43" s="114" customFormat="1" ht="28.5" x14ac:dyDescent="0.2">
      <c r="A66" s="168" t="s">
        <v>430</v>
      </c>
      <c r="B66" s="169" t="s">
        <v>232</v>
      </c>
      <c r="C66" s="112"/>
      <c r="D66" s="112"/>
      <c r="E66" s="112"/>
      <c r="F66" s="112"/>
      <c r="G66" s="112"/>
      <c r="H66" s="112"/>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row>
    <row r="67" spans="1:43" s="119" customFormat="1" ht="85.5" x14ac:dyDescent="0.2">
      <c r="A67" s="168" t="s">
        <v>431</v>
      </c>
      <c r="B67" s="169" t="s">
        <v>233</v>
      </c>
      <c r="C67" s="112"/>
      <c r="D67" s="112"/>
      <c r="E67" s="112"/>
      <c r="F67" s="112"/>
      <c r="G67" s="112"/>
      <c r="H67" s="112"/>
    </row>
    <row r="68" spans="1:43" s="119" customFormat="1" ht="199.5" customHeight="1" x14ac:dyDescent="0.2">
      <c r="A68" s="168" t="s">
        <v>432</v>
      </c>
      <c r="B68" s="169" t="s">
        <v>234</v>
      </c>
      <c r="C68" s="112"/>
      <c r="D68" s="112"/>
      <c r="E68" s="112"/>
      <c r="F68" s="112"/>
      <c r="G68" s="112"/>
      <c r="H68" s="112"/>
    </row>
    <row r="69" spans="1:43" s="114" customFormat="1" ht="85.5" x14ac:dyDescent="0.2">
      <c r="A69" s="168" t="s">
        <v>433</v>
      </c>
      <c r="B69" s="169" t="s">
        <v>434</v>
      </c>
      <c r="C69" s="122"/>
      <c r="D69" s="122"/>
      <c r="E69" s="122"/>
      <c r="F69" s="122"/>
      <c r="G69" s="122"/>
      <c r="H69" s="122"/>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row>
    <row r="70" spans="1:43" s="114" customFormat="1" ht="28.5" x14ac:dyDescent="0.2">
      <c r="A70" s="168" t="s">
        <v>435</v>
      </c>
      <c r="B70" s="169" t="s">
        <v>210</v>
      </c>
      <c r="C70" s="122"/>
      <c r="D70" s="122"/>
      <c r="E70" s="122"/>
      <c r="F70" s="122"/>
      <c r="G70" s="122"/>
      <c r="H70" s="122"/>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row>
  </sheetData>
  <mergeCells count="1">
    <mergeCell ref="A36:B36"/>
  </mergeCells>
  <pageMargins left="0.70866141732283472" right="0.51181102362204722" top="0.74803149606299213" bottom="0.74803149606299213" header="0.31496062992125984" footer="0.31496062992125984"/>
  <pageSetup paperSize="9" scale="84" fitToHeight="4" orientation="portrait" r:id="rId1"/>
  <headerFooter>
    <oddFooter>&amp;L&amp;8&amp;A&amp;R&amp;8&amp;P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6"/>
  <sheetViews>
    <sheetView zoomScale="90" zoomScaleNormal="90" zoomScaleSheetLayoutView="85" workbookViewId="0"/>
  </sheetViews>
  <sheetFormatPr defaultRowHeight="14.25" x14ac:dyDescent="0.2"/>
  <cols>
    <col min="1" max="1" width="7.69921875" style="126" customWidth="1"/>
    <col min="2" max="2" width="56.59765625" style="12" customWidth="1"/>
    <col min="3" max="3" width="16.3984375" style="57" customWidth="1"/>
    <col min="4" max="4" width="5.69921875" style="127" customWidth="1"/>
    <col min="5" max="5" width="7.69921875" style="127" customWidth="1"/>
    <col min="6" max="7" width="10.69921875" style="127" customWidth="1"/>
    <col min="8" max="16384" width="8.796875" style="128"/>
  </cols>
  <sheetData>
    <row r="1" spans="1:7" s="4" customFormat="1" x14ac:dyDescent="0.2">
      <c r="A1" s="2" t="s">
        <v>15</v>
      </c>
      <c r="B1" s="3" t="str">
        <f>'Naslovna stran'!C23</f>
        <v>Nepremičnine Celje d.o.o.</v>
      </c>
      <c r="C1" s="50"/>
    </row>
    <row r="2" spans="1:7" s="4" customFormat="1" x14ac:dyDescent="0.2">
      <c r="A2" s="68" t="s">
        <v>229</v>
      </c>
      <c r="B2" s="3" t="str">
        <f>'Naslovna stran'!C26</f>
        <v>Prenova praznega stanovanja št. 69 na Goriški ulici 6 v Celju</v>
      </c>
      <c r="C2" s="50"/>
    </row>
    <row r="3" spans="1:7" s="4" customFormat="1" x14ac:dyDescent="0.2">
      <c r="A3" s="2" t="s">
        <v>41</v>
      </c>
      <c r="B3" s="3">
        <f>'Naslovna stran'!C9</f>
        <v>0</v>
      </c>
      <c r="C3" s="50"/>
    </row>
    <row r="4" spans="1:7" s="4" customFormat="1" x14ac:dyDescent="0.2">
      <c r="C4" s="51"/>
    </row>
    <row r="5" spans="1:7" s="1" customFormat="1" ht="10.5" x14ac:dyDescent="0.15">
      <c r="A5" s="46" t="s">
        <v>10</v>
      </c>
      <c r="B5" s="47" t="s">
        <v>67</v>
      </c>
      <c r="C5" s="175" t="s">
        <v>448</v>
      </c>
      <c r="D5" s="48" t="s">
        <v>68</v>
      </c>
      <c r="E5" s="49" t="s">
        <v>11</v>
      </c>
      <c r="F5" s="49" t="s">
        <v>12</v>
      </c>
      <c r="G5" s="49" t="s">
        <v>13</v>
      </c>
    </row>
    <row r="6" spans="1:7" s="3" customFormat="1" x14ac:dyDescent="0.2">
      <c r="C6" s="50"/>
    </row>
    <row r="7" spans="1:7" s="9" customFormat="1" ht="15.75" x14ac:dyDescent="0.25">
      <c r="A7" s="5" t="s">
        <v>27</v>
      </c>
      <c r="B7" s="6" t="s">
        <v>42</v>
      </c>
      <c r="C7" s="52"/>
      <c r="D7" s="7"/>
      <c r="E7" s="7"/>
      <c r="F7" s="8"/>
      <c r="G7" s="8"/>
    </row>
    <row r="8" spans="1:7" x14ac:dyDescent="0.2">
      <c r="B8" s="10"/>
      <c r="C8" s="53"/>
      <c r="D8" s="11"/>
      <c r="E8" s="11"/>
    </row>
    <row r="9" spans="1:7" s="21" customFormat="1" ht="15" x14ac:dyDescent="0.25">
      <c r="A9" s="17" t="s">
        <v>44</v>
      </c>
      <c r="B9" s="18" t="s">
        <v>66</v>
      </c>
      <c r="C9" s="54"/>
      <c r="D9" s="19"/>
      <c r="E9" s="19"/>
      <c r="F9" s="20"/>
      <c r="G9" s="20"/>
    </row>
    <row r="10" spans="1:7" s="130" customFormat="1" x14ac:dyDescent="0.2">
      <c r="A10" s="126"/>
      <c r="B10" s="22"/>
      <c r="C10" s="55"/>
      <c r="D10" s="133"/>
      <c r="E10" s="129"/>
      <c r="F10" s="129"/>
      <c r="G10" s="129"/>
    </row>
    <row r="11" spans="1:7" s="130" customFormat="1" ht="99.75" x14ac:dyDescent="0.2">
      <c r="A11" s="126" t="s">
        <v>105</v>
      </c>
      <c r="B11" s="132" t="s">
        <v>288</v>
      </c>
      <c r="C11" s="138"/>
      <c r="D11" s="133"/>
      <c r="E11" s="129"/>
      <c r="F11" s="129"/>
      <c r="G11" s="129"/>
    </row>
    <row r="12" spans="1:7" s="130" customFormat="1" ht="28.5" x14ac:dyDescent="0.2">
      <c r="A12" s="126" t="s">
        <v>289</v>
      </c>
      <c r="B12" s="132" t="s">
        <v>290</v>
      </c>
      <c r="C12" s="138"/>
      <c r="D12" s="133"/>
      <c r="E12" s="129"/>
      <c r="F12" s="129"/>
      <c r="G12" s="129"/>
    </row>
    <row r="13" spans="1:7" s="130" customFormat="1" ht="15.75" x14ac:dyDescent="0.2">
      <c r="A13" s="126"/>
      <c r="B13" s="140" t="s">
        <v>291</v>
      </c>
      <c r="C13" s="138"/>
      <c r="D13" s="133" t="s">
        <v>113</v>
      </c>
      <c r="E13" s="129">
        <v>2.19</v>
      </c>
      <c r="F13" s="129"/>
      <c r="G13" s="129">
        <f>ROUND(E13*F13,2)</f>
        <v>0</v>
      </c>
    </row>
    <row r="14" spans="1:7" s="130" customFormat="1" ht="15.75" x14ac:dyDescent="0.2">
      <c r="A14" s="126"/>
      <c r="B14" s="140" t="s">
        <v>304</v>
      </c>
      <c r="C14" s="138"/>
      <c r="D14" s="133" t="s">
        <v>113</v>
      </c>
      <c r="E14" s="129">
        <v>11.64</v>
      </c>
      <c r="F14" s="129"/>
      <c r="G14" s="129">
        <f>ROUND(E14*F14,2)</f>
        <v>0</v>
      </c>
    </row>
    <row r="15" spans="1:7" s="130" customFormat="1" ht="85.5" x14ac:dyDescent="0.2">
      <c r="A15" s="126" t="s">
        <v>106</v>
      </c>
      <c r="B15" s="132" t="s">
        <v>305</v>
      </c>
      <c r="C15" s="138"/>
      <c r="D15" s="133"/>
      <c r="E15" s="75"/>
      <c r="F15" s="129"/>
      <c r="G15" s="129"/>
    </row>
    <row r="16" spans="1:7" s="130" customFormat="1" ht="71.25" x14ac:dyDescent="0.2">
      <c r="A16" s="141" t="s">
        <v>306</v>
      </c>
      <c r="B16" s="140" t="s">
        <v>307</v>
      </c>
      <c r="C16" s="138"/>
      <c r="D16" s="133"/>
      <c r="E16" s="129"/>
      <c r="F16" s="129"/>
      <c r="G16" s="129"/>
    </row>
    <row r="17" spans="1:7" s="130" customFormat="1" ht="15.75" x14ac:dyDescent="0.2">
      <c r="A17" s="141"/>
      <c r="B17" s="140" t="s">
        <v>309</v>
      </c>
      <c r="C17" s="138"/>
      <c r="D17" s="133" t="s">
        <v>113</v>
      </c>
      <c r="E17" s="129">
        <v>18.559999999999999</v>
      </c>
      <c r="F17" s="129"/>
      <c r="G17" s="129">
        <f>ROUND(E17*F17,2)</f>
        <v>0</v>
      </c>
    </row>
    <row r="18" spans="1:7" s="130" customFormat="1" ht="15.75" x14ac:dyDescent="0.2">
      <c r="A18" s="141"/>
      <c r="B18" s="140" t="s">
        <v>308</v>
      </c>
      <c r="C18" s="138"/>
      <c r="D18" s="133" t="s">
        <v>113</v>
      </c>
      <c r="E18" s="129">
        <v>3.22</v>
      </c>
      <c r="F18" s="129"/>
      <c r="G18" s="129">
        <f>ROUND(E18*F18,2)</f>
        <v>0</v>
      </c>
    </row>
    <row r="19" spans="1:7" s="130" customFormat="1" ht="142.5" x14ac:dyDescent="0.2">
      <c r="A19" s="141" t="s">
        <v>143</v>
      </c>
      <c r="B19" s="140" t="s">
        <v>466</v>
      </c>
      <c r="C19" s="138"/>
      <c r="D19" s="142" t="s">
        <v>113</v>
      </c>
      <c r="E19" s="75">
        <v>4.1500000000000004</v>
      </c>
      <c r="F19" s="129"/>
      <c r="G19" s="129">
        <f>ROUND(E19*F19,2)</f>
        <v>0</v>
      </c>
    </row>
    <row r="20" spans="1:7" s="130" customFormat="1" ht="142.5" x14ac:dyDescent="0.2">
      <c r="A20" s="141" t="s">
        <v>149</v>
      </c>
      <c r="B20" s="140" t="s">
        <v>235</v>
      </c>
      <c r="C20" s="138"/>
      <c r="D20" s="142"/>
      <c r="E20" s="75"/>
      <c r="F20" s="129"/>
      <c r="G20" s="129"/>
    </row>
    <row r="21" spans="1:7" ht="30" x14ac:dyDescent="0.2">
      <c r="A21" s="141" t="s">
        <v>237</v>
      </c>
      <c r="B21" s="132" t="s">
        <v>292</v>
      </c>
      <c r="C21" s="132"/>
      <c r="D21" s="142" t="s">
        <v>112</v>
      </c>
      <c r="E21" s="75">
        <v>20</v>
      </c>
      <c r="F21" s="129"/>
      <c r="G21" s="129">
        <f>ROUND(E21*F21,2)</f>
        <v>0</v>
      </c>
    </row>
    <row r="22" spans="1:7" ht="213.75" x14ac:dyDescent="0.2">
      <c r="A22" s="141" t="s">
        <v>150</v>
      </c>
      <c r="B22" s="140" t="s">
        <v>313</v>
      </c>
      <c r="C22" s="138"/>
      <c r="D22" s="67"/>
      <c r="E22" s="129"/>
      <c r="F22" s="129"/>
      <c r="G22" s="129"/>
    </row>
    <row r="23" spans="1:7" ht="28.5" x14ac:dyDescent="0.2">
      <c r="A23" s="141" t="s">
        <v>314</v>
      </c>
      <c r="B23" s="140" t="s">
        <v>315</v>
      </c>
      <c r="C23" s="138"/>
      <c r="D23" s="67" t="s">
        <v>108</v>
      </c>
      <c r="E23" s="129">
        <v>1</v>
      </c>
      <c r="F23" s="129"/>
      <c r="G23" s="129">
        <f>ROUND(E23*F23,2)</f>
        <v>0</v>
      </c>
    </row>
    <row r="24" spans="1:7" s="130" customFormat="1" ht="99.75" x14ac:dyDescent="0.2">
      <c r="A24" s="141" t="s">
        <v>238</v>
      </c>
      <c r="B24" s="140" t="s">
        <v>293</v>
      </c>
      <c r="C24" s="138"/>
      <c r="D24" s="142" t="s">
        <v>113</v>
      </c>
      <c r="E24" s="75">
        <v>89.39800000000001</v>
      </c>
      <c r="F24" s="129"/>
      <c r="G24" s="129">
        <f>ROUND(E24*F24,2)</f>
        <v>0</v>
      </c>
    </row>
    <row r="25" spans="1:7" ht="89.25" customHeight="1" x14ac:dyDescent="0.2">
      <c r="A25" s="141" t="s">
        <v>316</v>
      </c>
      <c r="B25" s="132" t="s">
        <v>107</v>
      </c>
      <c r="C25" s="138"/>
      <c r="D25" s="142"/>
      <c r="E25" s="137"/>
      <c r="G25" s="129"/>
    </row>
    <row r="26" spans="1:7" s="130" customFormat="1" ht="57" x14ac:dyDescent="0.2">
      <c r="A26" s="141" t="s">
        <v>317</v>
      </c>
      <c r="B26" s="140" t="s">
        <v>467</v>
      </c>
      <c r="C26" s="138"/>
      <c r="D26" s="84" t="s">
        <v>108</v>
      </c>
      <c r="E26" s="137">
        <v>1</v>
      </c>
      <c r="F26" s="127"/>
      <c r="G26" s="129">
        <f t="shared" ref="G26:G29" si="0">ROUND(E26*F26,2)</f>
        <v>0</v>
      </c>
    </row>
    <row r="27" spans="1:7" s="143" customFormat="1" ht="28.5" x14ac:dyDescent="0.2">
      <c r="A27" s="148" t="s">
        <v>318</v>
      </c>
      <c r="B27" s="140" t="s">
        <v>312</v>
      </c>
      <c r="C27" s="138"/>
      <c r="D27" s="142" t="s">
        <v>112</v>
      </c>
      <c r="E27" s="75">
        <v>0.7</v>
      </c>
      <c r="F27" s="129"/>
      <c r="G27" s="75">
        <f t="shared" si="0"/>
        <v>0</v>
      </c>
    </row>
    <row r="28" spans="1:7" s="130" customFormat="1" ht="28.5" x14ac:dyDescent="0.2">
      <c r="A28" s="141" t="s">
        <v>319</v>
      </c>
      <c r="B28" s="73" t="s">
        <v>468</v>
      </c>
      <c r="C28" s="138"/>
      <c r="D28" s="142" t="s">
        <v>108</v>
      </c>
      <c r="E28" s="137">
        <v>1</v>
      </c>
      <c r="F28" s="127"/>
      <c r="G28" s="129">
        <f t="shared" si="0"/>
        <v>0</v>
      </c>
    </row>
    <row r="29" spans="1:7" ht="99.75" x14ac:dyDescent="0.2">
      <c r="A29" s="141" t="s">
        <v>320</v>
      </c>
      <c r="B29" s="73" t="s">
        <v>300</v>
      </c>
      <c r="C29" s="138"/>
      <c r="D29" s="142" t="s">
        <v>108</v>
      </c>
      <c r="E29" s="137">
        <v>2</v>
      </c>
      <c r="G29" s="129">
        <f t="shared" si="0"/>
        <v>0</v>
      </c>
    </row>
    <row r="30" spans="1:7" ht="28.5" x14ac:dyDescent="0.2">
      <c r="A30" s="141" t="s">
        <v>321</v>
      </c>
      <c r="B30" s="83" t="s">
        <v>0</v>
      </c>
      <c r="C30" s="138"/>
      <c r="D30" s="142" t="s">
        <v>108</v>
      </c>
      <c r="E30" s="137">
        <v>1</v>
      </c>
      <c r="G30" s="129">
        <f t="shared" ref="G30:G31" si="1">ROUND(E30*F30,2)</f>
        <v>0</v>
      </c>
    </row>
    <row r="31" spans="1:7" x14ac:dyDescent="0.2">
      <c r="A31" s="141" t="s">
        <v>322</v>
      </c>
      <c r="B31" s="73" t="s">
        <v>236</v>
      </c>
      <c r="C31" s="138"/>
      <c r="D31" s="142" t="s">
        <v>108</v>
      </c>
      <c r="E31" s="137">
        <v>1</v>
      </c>
      <c r="G31" s="129">
        <f t="shared" si="1"/>
        <v>0</v>
      </c>
    </row>
    <row r="32" spans="1:7" s="131" customFormat="1" ht="15.75" thickBot="1" x14ac:dyDescent="0.3">
      <c r="A32" s="13"/>
      <c r="B32" s="14" t="s">
        <v>69</v>
      </c>
      <c r="C32" s="56"/>
      <c r="D32" s="15"/>
      <c r="E32" s="15"/>
      <c r="F32" s="16"/>
      <c r="G32" s="16">
        <f>SUM(G11:G31)</f>
        <v>0</v>
      </c>
    </row>
    <row r="33" spans="1:7" ht="15" thickTop="1" x14ac:dyDescent="0.2"/>
    <row r="35" spans="1:7" s="21" customFormat="1" ht="15" x14ac:dyDescent="0.25">
      <c r="A35" s="17" t="s">
        <v>45</v>
      </c>
      <c r="B35" s="18" t="s">
        <v>70</v>
      </c>
      <c r="C35" s="54"/>
      <c r="D35" s="19"/>
      <c r="E35" s="19"/>
      <c r="F35" s="20"/>
      <c r="G35" s="20"/>
    </row>
    <row r="36" spans="1:7" x14ac:dyDescent="0.2">
      <c r="B36" s="132"/>
      <c r="C36" s="138"/>
      <c r="D36" s="133"/>
      <c r="G36" s="129"/>
    </row>
    <row r="37" spans="1:7" ht="156.75" x14ac:dyDescent="0.2">
      <c r="A37" s="141" t="s">
        <v>120</v>
      </c>
      <c r="B37" s="140" t="s">
        <v>294</v>
      </c>
      <c r="C37" s="132"/>
      <c r="D37" s="142" t="s">
        <v>112</v>
      </c>
      <c r="E37" s="75">
        <v>20</v>
      </c>
      <c r="F37" s="129"/>
      <c r="G37" s="129">
        <f>ROUND(E37*F37,2)</f>
        <v>0</v>
      </c>
    </row>
    <row r="38" spans="1:7" ht="171" x14ac:dyDescent="0.2">
      <c r="A38" s="141" t="s">
        <v>121</v>
      </c>
      <c r="B38" s="73" t="s">
        <v>310</v>
      </c>
      <c r="C38" s="138"/>
      <c r="D38" s="133" t="s">
        <v>14</v>
      </c>
      <c r="E38" s="137">
        <v>13.83</v>
      </c>
      <c r="G38" s="129">
        <f>ROUND(E38*F38,2)</f>
        <v>0</v>
      </c>
    </row>
    <row r="39" spans="1:7" ht="99.75" x14ac:dyDescent="0.2">
      <c r="A39" s="141" t="s">
        <v>122</v>
      </c>
      <c r="B39" s="140" t="s">
        <v>311</v>
      </c>
      <c r="C39" s="138"/>
      <c r="D39" s="133" t="s">
        <v>112</v>
      </c>
      <c r="E39" s="75">
        <v>30.200000000000003</v>
      </c>
      <c r="F39" s="129"/>
      <c r="G39" s="129">
        <f>ROUND(E39*F39,2)</f>
        <v>0</v>
      </c>
    </row>
    <row r="40" spans="1:7" ht="99.75" x14ac:dyDescent="0.2">
      <c r="A40" s="141" t="s">
        <v>151</v>
      </c>
      <c r="B40" s="140" t="s">
        <v>449</v>
      </c>
      <c r="C40" s="133"/>
      <c r="D40" s="133" t="s">
        <v>111</v>
      </c>
      <c r="E40" s="127">
        <v>1</v>
      </c>
      <c r="G40" s="129">
        <f>ROUND(E40*F40,2)</f>
        <v>0</v>
      </c>
    </row>
    <row r="41" spans="1:7" s="131" customFormat="1" ht="15.75" thickBot="1" x14ac:dyDescent="0.3">
      <c r="A41" s="13"/>
      <c r="B41" s="14" t="s">
        <v>71</v>
      </c>
      <c r="C41" s="56"/>
      <c r="D41" s="15"/>
      <c r="E41" s="15"/>
      <c r="F41" s="16"/>
      <c r="G41" s="16">
        <f>SUM(G37:G40)</f>
        <v>0</v>
      </c>
    </row>
    <row r="42" spans="1:7" ht="15" thickTop="1" x14ac:dyDescent="0.2">
      <c r="C42" s="127"/>
      <c r="G42" s="128"/>
    </row>
    <row r="44" spans="1:7" ht="15" x14ac:dyDescent="0.25">
      <c r="A44" s="17" t="s">
        <v>147</v>
      </c>
      <c r="B44" s="18" t="s">
        <v>239</v>
      </c>
      <c r="C44" s="19"/>
      <c r="D44" s="19"/>
      <c r="E44" s="20"/>
      <c r="F44" s="20"/>
      <c r="G44" s="21"/>
    </row>
    <row r="45" spans="1:7" x14ac:dyDescent="0.2">
      <c r="B45" s="132"/>
      <c r="C45" s="133"/>
      <c r="F45" s="129"/>
      <c r="G45" s="128"/>
    </row>
    <row r="46" spans="1:7" ht="207.75" customHeight="1" x14ac:dyDescent="0.2">
      <c r="A46" s="141" t="s">
        <v>119</v>
      </c>
      <c r="B46" s="140" t="s">
        <v>241</v>
      </c>
      <c r="C46" s="138" t="s">
        <v>436</v>
      </c>
      <c r="D46" s="133" t="s">
        <v>14</v>
      </c>
      <c r="E46" s="127">
        <v>4.1500000000000004</v>
      </c>
      <c r="G46" s="129">
        <f>ROUND(E46*F46,2)</f>
        <v>0</v>
      </c>
    </row>
    <row r="47" spans="1:7" ht="15" thickBot="1" x14ac:dyDescent="0.25">
      <c r="A47" s="13"/>
      <c r="B47" s="14" t="s">
        <v>240</v>
      </c>
      <c r="C47" s="56"/>
      <c r="D47" s="15"/>
      <c r="E47" s="15"/>
      <c r="F47" s="16"/>
      <c r="G47" s="16">
        <f>SUM(G46:G46)</f>
        <v>0</v>
      </c>
    </row>
    <row r="48" spans="1:7" ht="15" thickTop="1" x14ac:dyDescent="0.2">
      <c r="C48" s="127"/>
      <c r="G48" s="128"/>
    </row>
    <row r="49" spans="1:7" x14ac:dyDescent="0.2">
      <c r="C49" s="58"/>
      <c r="D49" s="58"/>
    </row>
    <row r="50" spans="1:7" s="21" customFormat="1" ht="15" x14ac:dyDescent="0.25">
      <c r="A50" s="17" t="s">
        <v>1</v>
      </c>
      <c r="B50" s="18" t="s">
        <v>148</v>
      </c>
      <c r="C50" s="58"/>
      <c r="D50" s="58"/>
      <c r="E50" s="20"/>
      <c r="F50" s="20"/>
    </row>
    <row r="51" spans="1:7" x14ac:dyDescent="0.2">
      <c r="B51" s="132"/>
      <c r="C51" s="58"/>
      <c r="D51" s="58"/>
      <c r="F51" s="129"/>
      <c r="G51" s="128"/>
    </row>
    <row r="52" spans="1:7" ht="164.25" customHeight="1" x14ac:dyDescent="0.2">
      <c r="A52" s="141" t="s">
        <v>118</v>
      </c>
      <c r="B52" s="132" t="s">
        <v>295</v>
      </c>
      <c r="C52" s="138" t="s">
        <v>437</v>
      </c>
      <c r="D52" s="133"/>
      <c r="E52" s="129"/>
      <c r="F52" s="129"/>
      <c r="G52" s="129"/>
    </row>
    <row r="53" spans="1:7" ht="15.75" x14ac:dyDescent="0.2">
      <c r="A53" s="141" t="s">
        <v>167</v>
      </c>
      <c r="B53" s="132" t="s">
        <v>152</v>
      </c>
      <c r="C53" s="138"/>
      <c r="D53" s="133" t="s">
        <v>14</v>
      </c>
      <c r="E53" s="75">
        <v>4.1500000000000004</v>
      </c>
      <c r="F53" s="129"/>
      <c r="G53" s="129">
        <f>ROUND(E53*F53,2)</f>
        <v>0</v>
      </c>
    </row>
    <row r="54" spans="1:7" ht="15.75" x14ac:dyDescent="0.2">
      <c r="A54" s="141" t="s">
        <v>166</v>
      </c>
      <c r="B54" s="132" t="s">
        <v>242</v>
      </c>
      <c r="C54" s="138"/>
      <c r="D54" s="133" t="s">
        <v>14</v>
      </c>
      <c r="E54" s="75">
        <v>3.5200000000000005</v>
      </c>
      <c r="F54" s="129"/>
      <c r="G54" s="129">
        <f>ROUND(E54*F54,2)</f>
        <v>0</v>
      </c>
    </row>
    <row r="55" spans="1:7" ht="15.75" x14ac:dyDescent="0.2">
      <c r="A55" s="141" t="s">
        <v>164</v>
      </c>
      <c r="B55" s="140" t="s">
        <v>154</v>
      </c>
      <c r="C55" s="138"/>
      <c r="D55" s="67" t="s">
        <v>112</v>
      </c>
      <c r="E55" s="75">
        <v>10.5</v>
      </c>
      <c r="F55" s="129"/>
      <c r="G55" s="129">
        <f>ROUND(E55*F55,2)</f>
        <v>0</v>
      </c>
    </row>
    <row r="56" spans="1:7" x14ac:dyDescent="0.2">
      <c r="A56" s="141" t="s">
        <v>4</v>
      </c>
      <c r="B56" s="140" t="s">
        <v>96</v>
      </c>
      <c r="C56" s="138"/>
      <c r="D56" s="133" t="s">
        <v>111</v>
      </c>
      <c r="E56" s="129">
        <v>2</v>
      </c>
      <c r="F56" s="129"/>
      <c r="G56" s="129">
        <f>ROUND(E56*F56,2)</f>
        <v>0</v>
      </c>
    </row>
    <row r="57" spans="1:7" s="131" customFormat="1" ht="15.75" thickBot="1" x14ac:dyDescent="0.3">
      <c r="A57" s="13"/>
      <c r="B57" s="14" t="s">
        <v>153</v>
      </c>
      <c r="C57" s="56"/>
      <c r="D57" s="15"/>
      <c r="E57" s="15"/>
      <c r="F57" s="16"/>
      <c r="G57" s="16">
        <f>SUM(G53:G56)</f>
        <v>0</v>
      </c>
    </row>
    <row r="58" spans="1:7" ht="15" thickTop="1" x14ac:dyDescent="0.2"/>
    <row r="60" spans="1:7" s="9" customFormat="1" ht="15.75" x14ac:dyDescent="0.25">
      <c r="A60" s="5" t="s">
        <v>28</v>
      </c>
      <c r="B60" s="6" t="s">
        <v>46</v>
      </c>
      <c r="C60" s="52"/>
      <c r="D60" s="7"/>
      <c r="E60" s="7"/>
      <c r="F60" s="8"/>
      <c r="G60" s="8"/>
    </row>
    <row r="61" spans="1:7" x14ac:dyDescent="0.2">
      <c r="B61" s="10"/>
      <c r="C61" s="53"/>
      <c r="D61" s="11"/>
      <c r="E61" s="11"/>
    </row>
    <row r="62" spans="1:7" s="21" customFormat="1" ht="15" x14ac:dyDescent="0.25">
      <c r="A62" s="17" t="s">
        <v>48</v>
      </c>
      <c r="B62" s="18" t="s">
        <v>72</v>
      </c>
      <c r="C62" s="54"/>
      <c r="D62" s="19"/>
      <c r="E62" s="19"/>
      <c r="F62" s="20"/>
      <c r="G62" s="20"/>
    </row>
    <row r="63" spans="1:7" x14ac:dyDescent="0.2">
      <c r="B63" s="132"/>
      <c r="C63" s="138"/>
      <c r="D63" s="133"/>
      <c r="G63" s="129"/>
    </row>
    <row r="64" spans="1:7" ht="213.75" x14ac:dyDescent="0.2">
      <c r="A64" s="141" t="s">
        <v>105</v>
      </c>
      <c r="B64" s="132" t="s">
        <v>455</v>
      </c>
      <c r="C64" s="138" t="s">
        <v>454</v>
      </c>
      <c r="D64" s="133" t="s">
        <v>113</v>
      </c>
      <c r="E64" s="137">
        <v>4.1500000000000004</v>
      </c>
      <c r="G64" s="129">
        <f>ROUND(E64*F64,2)</f>
        <v>0</v>
      </c>
    </row>
    <row r="65" spans="1:7" ht="199.5" x14ac:dyDescent="0.2">
      <c r="A65" s="141" t="s">
        <v>106</v>
      </c>
      <c r="B65" s="140" t="s">
        <v>456</v>
      </c>
      <c r="C65" s="138" t="s">
        <v>457</v>
      </c>
      <c r="D65" s="133" t="s">
        <v>113</v>
      </c>
      <c r="E65" s="137">
        <v>12.8</v>
      </c>
      <c r="G65" s="129">
        <f>ROUND(E65*F65,2)</f>
        <v>0</v>
      </c>
    </row>
    <row r="66" spans="1:7" ht="85.5" x14ac:dyDescent="0.2">
      <c r="A66" s="141" t="s">
        <v>143</v>
      </c>
      <c r="B66" s="140" t="s">
        <v>323</v>
      </c>
      <c r="C66" s="138"/>
      <c r="D66" s="67"/>
      <c r="E66" s="129"/>
      <c r="F66" s="129"/>
      <c r="G66" s="129"/>
    </row>
    <row r="67" spans="1:7" ht="15.75" x14ac:dyDescent="0.2">
      <c r="A67" s="141" t="s">
        <v>357</v>
      </c>
      <c r="B67" s="140" t="s">
        <v>324</v>
      </c>
      <c r="C67" s="138"/>
      <c r="D67" s="67" t="s">
        <v>112</v>
      </c>
      <c r="E67" s="127">
        <v>0.9</v>
      </c>
      <c r="G67" s="129">
        <f>ROUND(E67*F67,2)</f>
        <v>0</v>
      </c>
    </row>
    <row r="68" spans="1:7" ht="57" x14ac:dyDescent="0.2">
      <c r="A68" s="141" t="s">
        <v>149</v>
      </c>
      <c r="B68" s="140" t="s">
        <v>325</v>
      </c>
      <c r="C68" s="138"/>
      <c r="D68" s="142" t="s">
        <v>108</v>
      </c>
      <c r="E68" s="75">
        <v>1</v>
      </c>
      <c r="F68" s="75"/>
      <c r="G68" s="75">
        <f>ROUND(E68*F68,2)</f>
        <v>0</v>
      </c>
    </row>
    <row r="69" spans="1:7" s="131" customFormat="1" ht="15.75" thickBot="1" x14ac:dyDescent="0.3">
      <c r="A69" s="13"/>
      <c r="B69" s="14" t="s">
        <v>74</v>
      </c>
      <c r="C69" s="56"/>
      <c r="D69" s="15"/>
      <c r="E69" s="15"/>
      <c r="F69" s="16"/>
      <c r="G69" s="16">
        <f>SUM(G64:G68)</f>
        <v>0</v>
      </c>
    </row>
    <row r="70" spans="1:7" ht="15" thickTop="1" x14ac:dyDescent="0.2"/>
    <row r="72" spans="1:7" s="21" customFormat="1" ht="15" x14ac:dyDescent="0.25">
      <c r="A72" s="17" t="s">
        <v>49</v>
      </c>
      <c r="B72" s="18" t="s">
        <v>73</v>
      </c>
      <c r="C72" s="54"/>
      <c r="D72" s="19"/>
      <c r="E72" s="19"/>
      <c r="F72" s="20"/>
      <c r="G72" s="20"/>
    </row>
    <row r="73" spans="1:7" x14ac:dyDescent="0.2">
      <c r="B73" s="140"/>
    </row>
    <row r="74" spans="1:7" s="65" customFormat="1" x14ac:dyDescent="0.2">
      <c r="A74" s="59"/>
      <c r="B74" s="60" t="s">
        <v>243</v>
      </c>
      <c r="C74" s="61"/>
      <c r="D74" s="62"/>
      <c r="E74" s="63"/>
      <c r="F74" s="63"/>
      <c r="G74" s="64"/>
    </row>
    <row r="75" spans="1:7" ht="171" x14ac:dyDescent="0.2">
      <c r="A75" s="126" t="s">
        <v>120</v>
      </c>
      <c r="B75" s="140" t="s">
        <v>327</v>
      </c>
      <c r="C75" s="138"/>
      <c r="D75" s="133" t="s">
        <v>14</v>
      </c>
      <c r="E75" s="127">
        <v>21.779999999999998</v>
      </c>
      <c r="G75" s="129">
        <f>ROUND(E75*F75,2)</f>
        <v>0</v>
      </c>
    </row>
    <row r="76" spans="1:7" ht="171" x14ac:dyDescent="0.2">
      <c r="A76" s="126" t="s">
        <v>121</v>
      </c>
      <c r="B76" s="73" t="s">
        <v>326</v>
      </c>
      <c r="C76" s="132"/>
      <c r="D76" s="133" t="s">
        <v>14</v>
      </c>
      <c r="E76" s="127">
        <v>21.779999999999998</v>
      </c>
      <c r="G76" s="129">
        <f>ROUND(E76*F76,2)</f>
        <v>0</v>
      </c>
    </row>
    <row r="77" spans="1:7" s="131" customFormat="1" ht="15.75" thickBot="1" x14ac:dyDescent="0.3">
      <c r="A77" s="13"/>
      <c r="B77" s="14" t="s">
        <v>75</v>
      </c>
      <c r="C77" s="56"/>
      <c r="D77" s="15"/>
      <c r="E77" s="15"/>
      <c r="F77" s="16"/>
      <c r="G77" s="16">
        <f>SUM(G75:G76)</f>
        <v>0</v>
      </c>
    </row>
    <row r="78" spans="1:7" ht="15" thickTop="1" x14ac:dyDescent="0.2"/>
    <row r="80" spans="1:7" s="21" customFormat="1" ht="15" x14ac:dyDescent="0.25">
      <c r="A80" s="17" t="s">
        <v>50</v>
      </c>
      <c r="B80" s="18" t="s">
        <v>302</v>
      </c>
      <c r="C80" s="54"/>
      <c r="D80" s="19"/>
      <c r="E80" s="19"/>
      <c r="F80" s="20"/>
      <c r="G80" s="20"/>
    </row>
    <row r="81" spans="1:7" x14ac:dyDescent="0.2">
      <c r="B81" s="132"/>
      <c r="C81" s="138"/>
      <c r="D81" s="133"/>
      <c r="G81" s="129"/>
    </row>
    <row r="82" spans="1:7" ht="238.5" customHeight="1" x14ac:dyDescent="0.2">
      <c r="A82" s="141" t="s">
        <v>119</v>
      </c>
      <c r="B82" s="140" t="s">
        <v>469</v>
      </c>
      <c r="C82" s="138"/>
      <c r="D82" s="133" t="s">
        <v>108</v>
      </c>
      <c r="E82" s="127">
        <v>1</v>
      </c>
      <c r="G82" s="129">
        <f>ROUND(E82*F82,2)</f>
        <v>0</v>
      </c>
    </row>
    <row r="83" spans="1:7" s="131" customFormat="1" ht="15.75" thickBot="1" x14ac:dyDescent="0.3">
      <c r="A83" s="13"/>
      <c r="B83" s="14" t="s">
        <v>78</v>
      </c>
      <c r="C83" s="56"/>
      <c r="D83" s="15"/>
      <c r="E83" s="15"/>
      <c r="F83" s="16"/>
      <c r="G83" s="16">
        <f>SUM(G82:G82)</f>
        <v>0</v>
      </c>
    </row>
    <row r="84" spans="1:7" ht="15" thickTop="1" x14ac:dyDescent="0.2"/>
    <row r="86" spans="1:7" s="21" customFormat="1" ht="15" x14ac:dyDescent="0.25">
      <c r="A86" s="17" t="s">
        <v>51</v>
      </c>
      <c r="B86" s="18" t="s">
        <v>76</v>
      </c>
      <c r="C86" s="54"/>
      <c r="D86" s="19"/>
      <c r="E86" s="19"/>
      <c r="F86" s="20"/>
      <c r="G86" s="20"/>
    </row>
    <row r="87" spans="1:7" x14ac:dyDescent="0.2">
      <c r="B87" s="132"/>
      <c r="C87" s="138"/>
      <c r="D87" s="133"/>
      <c r="G87" s="129"/>
    </row>
    <row r="88" spans="1:7" x14ac:dyDescent="0.2">
      <c r="B88" s="134" t="s">
        <v>126</v>
      </c>
      <c r="C88" s="139"/>
      <c r="G88" s="129"/>
    </row>
    <row r="89" spans="1:7" s="143" customFormat="1" ht="114" x14ac:dyDescent="0.2">
      <c r="A89" s="126" t="s">
        <v>118</v>
      </c>
      <c r="B89" s="140" t="s">
        <v>297</v>
      </c>
      <c r="C89" s="138"/>
      <c r="D89" s="142"/>
      <c r="E89" s="137"/>
      <c r="F89" s="137"/>
      <c r="G89" s="75"/>
    </row>
    <row r="90" spans="1:7" s="143" customFormat="1" ht="245.25" customHeight="1" x14ac:dyDescent="0.2">
      <c r="A90" s="126"/>
      <c r="B90" s="140" t="s">
        <v>450</v>
      </c>
      <c r="C90" s="138"/>
      <c r="D90" s="133" t="s">
        <v>108</v>
      </c>
      <c r="E90" s="127">
        <v>1</v>
      </c>
      <c r="F90" s="127"/>
      <c r="G90" s="129">
        <f>ROUND(E90*F90,2)</f>
        <v>0</v>
      </c>
    </row>
    <row r="91" spans="1:7" s="143" customFormat="1" ht="99.75" x14ac:dyDescent="0.2">
      <c r="A91" s="141" t="s">
        <v>127</v>
      </c>
      <c r="B91" s="140" t="s">
        <v>296</v>
      </c>
      <c r="C91" s="138"/>
      <c r="D91" s="142"/>
      <c r="E91" s="137"/>
      <c r="F91" s="137"/>
      <c r="G91" s="75"/>
    </row>
    <row r="92" spans="1:7" s="143" customFormat="1" ht="240" customHeight="1" x14ac:dyDescent="0.2">
      <c r="A92" s="126"/>
      <c r="B92" s="140" t="s">
        <v>470</v>
      </c>
      <c r="C92" s="138"/>
      <c r="D92" s="133" t="s">
        <v>108</v>
      </c>
      <c r="E92" s="127">
        <v>1</v>
      </c>
      <c r="F92" s="127"/>
      <c r="G92" s="129">
        <f>ROUND(E92*F92,2)</f>
        <v>0</v>
      </c>
    </row>
    <row r="93" spans="1:7" s="131" customFormat="1" ht="15.75" thickBot="1" x14ac:dyDescent="0.3">
      <c r="A93" s="13"/>
      <c r="B93" s="14" t="s">
        <v>79</v>
      </c>
      <c r="C93" s="56"/>
      <c r="D93" s="15"/>
      <c r="E93" s="15"/>
      <c r="F93" s="16"/>
      <c r="G93" s="16">
        <f>SUM(G89:G92)</f>
        <v>0</v>
      </c>
    </row>
    <row r="94" spans="1:7" ht="15" thickTop="1" x14ac:dyDescent="0.2"/>
    <row r="96" spans="1:7" s="21" customFormat="1" ht="15" x14ac:dyDescent="0.25">
      <c r="A96" s="17" t="s">
        <v>52</v>
      </c>
      <c r="B96" s="18" t="s">
        <v>77</v>
      </c>
      <c r="C96" s="54"/>
      <c r="D96" s="19"/>
      <c r="E96" s="19"/>
      <c r="F96" s="20"/>
      <c r="G96" s="20"/>
    </row>
    <row r="97" spans="1:7" x14ac:dyDescent="0.2">
      <c r="B97" s="132"/>
      <c r="C97" s="138"/>
      <c r="D97" s="133"/>
      <c r="G97" s="129"/>
    </row>
    <row r="98" spans="1:7" x14ac:dyDescent="0.2">
      <c r="B98" s="134" t="s">
        <v>216</v>
      </c>
      <c r="C98" s="139"/>
      <c r="G98" s="129"/>
    </row>
    <row r="99" spans="1:7" ht="156.75" x14ac:dyDescent="0.2">
      <c r="A99" s="141" t="s">
        <v>129</v>
      </c>
      <c r="B99" s="140" t="s">
        <v>303</v>
      </c>
      <c r="C99" s="85"/>
      <c r="D99" s="133" t="s">
        <v>113</v>
      </c>
      <c r="E99" s="129">
        <v>87.965000000000018</v>
      </c>
      <c r="F99" s="129"/>
      <c r="G99" s="129">
        <f>ROUND(E99*F99,2)</f>
        <v>0</v>
      </c>
    </row>
    <row r="100" spans="1:7" ht="86.25" customHeight="1" x14ac:dyDescent="0.2">
      <c r="A100" s="141" t="s">
        <v>130</v>
      </c>
      <c r="B100" s="73" t="s">
        <v>286</v>
      </c>
      <c r="C100" s="140"/>
      <c r="D100" s="133" t="s">
        <v>14</v>
      </c>
      <c r="E100" s="127">
        <v>47.40420000000001</v>
      </c>
      <c r="G100" s="129">
        <f>ROUND(E100*F100,2)</f>
        <v>0</v>
      </c>
    </row>
    <row r="101" spans="1:7" ht="126" customHeight="1" x14ac:dyDescent="0.2">
      <c r="A101" s="141" t="s">
        <v>131</v>
      </c>
      <c r="B101" s="144" t="s">
        <v>354</v>
      </c>
      <c r="C101" s="138" t="s">
        <v>438</v>
      </c>
      <c r="D101" s="133" t="s">
        <v>14</v>
      </c>
      <c r="E101" s="127">
        <v>14.630799999999997</v>
      </c>
      <c r="G101" s="129">
        <f>ROUND(E101*F101,2)</f>
        <v>0</v>
      </c>
    </row>
    <row r="102" spans="1:7" ht="196.5" customHeight="1" x14ac:dyDescent="0.2">
      <c r="A102" s="141" t="s">
        <v>132</v>
      </c>
      <c r="B102" s="140" t="s">
        <v>298</v>
      </c>
      <c r="C102" s="138" t="s">
        <v>440</v>
      </c>
      <c r="D102" s="133" t="s">
        <v>14</v>
      </c>
      <c r="E102" s="127">
        <v>25.93</v>
      </c>
      <c r="G102" s="129">
        <f>ROUND(E102*F102,2)</f>
        <v>0</v>
      </c>
    </row>
    <row r="103" spans="1:7" x14ac:dyDescent="0.2">
      <c r="B103" s="134" t="s">
        <v>134</v>
      </c>
      <c r="C103" s="139"/>
      <c r="G103" s="129"/>
    </row>
    <row r="104" spans="1:7" ht="114" x14ac:dyDescent="0.2">
      <c r="A104" s="141" t="s">
        <v>213</v>
      </c>
      <c r="B104" s="132" t="s">
        <v>287</v>
      </c>
      <c r="C104" s="138"/>
      <c r="D104" s="133" t="s">
        <v>112</v>
      </c>
      <c r="E104" s="127">
        <v>13</v>
      </c>
      <c r="G104" s="129">
        <f>ROUND(E104*F104,2)</f>
        <v>0</v>
      </c>
    </row>
    <row r="105" spans="1:7" s="131" customFormat="1" ht="15.75" thickBot="1" x14ac:dyDescent="0.3">
      <c r="A105" s="13"/>
      <c r="B105" s="14" t="s">
        <v>80</v>
      </c>
      <c r="C105" s="56"/>
      <c r="D105" s="15"/>
      <c r="E105" s="15"/>
      <c r="F105" s="16"/>
      <c r="G105" s="16">
        <f>SUM(G99:G104)</f>
        <v>0</v>
      </c>
    </row>
    <row r="106" spans="1:7" s="131" customFormat="1" ht="15.75" thickTop="1" x14ac:dyDescent="0.25">
      <c r="A106" s="70"/>
      <c r="B106" s="18"/>
      <c r="C106" s="54"/>
      <c r="D106" s="71"/>
      <c r="E106" s="71"/>
      <c r="F106" s="72"/>
      <c r="G106" s="72"/>
    </row>
    <row r="107" spans="1:7" s="131" customFormat="1" ht="15" x14ac:dyDescent="0.25">
      <c r="A107" s="70"/>
      <c r="B107" s="18"/>
      <c r="C107" s="54"/>
      <c r="D107" s="71"/>
      <c r="E107" s="71"/>
      <c r="F107" s="72"/>
      <c r="G107" s="72"/>
    </row>
    <row r="108" spans="1:7" s="21" customFormat="1" ht="15" x14ac:dyDescent="0.25">
      <c r="A108" s="17" t="s">
        <v>139</v>
      </c>
      <c r="B108" s="18" t="s">
        <v>244</v>
      </c>
      <c r="C108" s="54"/>
      <c r="D108" s="19"/>
      <c r="E108" s="19"/>
      <c r="F108" s="20"/>
      <c r="G108" s="20"/>
    </row>
    <row r="109" spans="1:7" x14ac:dyDescent="0.2">
      <c r="A109" s="141"/>
      <c r="B109" s="132"/>
      <c r="C109" s="128"/>
      <c r="D109" s="133"/>
      <c r="G109" s="129"/>
    </row>
    <row r="110" spans="1:7" ht="228" x14ac:dyDescent="0.2">
      <c r="A110" s="141" t="s">
        <v>133</v>
      </c>
      <c r="B110" s="144" t="s">
        <v>331</v>
      </c>
      <c r="C110" s="138"/>
      <c r="D110" s="67" t="s">
        <v>108</v>
      </c>
      <c r="E110" s="127">
        <v>1</v>
      </c>
      <c r="G110" s="129">
        <f>ROUND(E110*F110,2)</f>
        <v>0</v>
      </c>
    </row>
    <row r="111" spans="1:7" ht="185.25" x14ac:dyDescent="0.2">
      <c r="A111" s="149" t="s">
        <v>141</v>
      </c>
      <c r="B111" s="150" t="s">
        <v>328</v>
      </c>
      <c r="C111" s="138" t="s">
        <v>441</v>
      </c>
      <c r="D111" s="152" t="s">
        <v>108</v>
      </c>
      <c r="E111" s="153">
        <v>2</v>
      </c>
      <c r="F111" s="153"/>
      <c r="G111" s="153">
        <f>ROUND(E111*F111,2)</f>
        <v>0</v>
      </c>
    </row>
    <row r="112" spans="1:7" ht="57" x14ac:dyDescent="0.2">
      <c r="A112" s="149" t="s">
        <v>329</v>
      </c>
      <c r="B112" s="150" t="s">
        <v>330</v>
      </c>
      <c r="C112" s="151"/>
      <c r="D112" s="67" t="s">
        <v>112</v>
      </c>
      <c r="E112" s="153">
        <v>1.8</v>
      </c>
      <c r="F112" s="153"/>
      <c r="G112" s="153">
        <f>ROUND(E112*F112,2)</f>
        <v>0</v>
      </c>
    </row>
    <row r="113" spans="1:15" s="131" customFormat="1" ht="15.75" thickBot="1" x14ac:dyDescent="0.3">
      <c r="A113" s="13"/>
      <c r="B113" s="14" t="s">
        <v>245</v>
      </c>
      <c r="C113" s="56"/>
      <c r="D113" s="15"/>
      <c r="E113" s="15"/>
      <c r="F113" s="16"/>
      <c r="G113" s="16">
        <f>SUM(G110:G112)</f>
        <v>0</v>
      </c>
    </row>
    <row r="114" spans="1:15" ht="15" thickTop="1" x14ac:dyDescent="0.2">
      <c r="A114" s="141"/>
      <c r="B114" s="132"/>
      <c r="C114" s="128"/>
      <c r="D114" s="133"/>
      <c r="G114" s="75"/>
    </row>
    <row r="115" spans="1:15" x14ac:dyDescent="0.2">
      <c r="A115" s="141"/>
      <c r="B115" s="132"/>
      <c r="C115" s="128"/>
      <c r="D115" s="133"/>
      <c r="G115" s="129"/>
    </row>
    <row r="116" spans="1:15" s="21" customFormat="1" ht="15" x14ac:dyDescent="0.25">
      <c r="A116" s="17" t="s">
        <v>256</v>
      </c>
      <c r="B116" s="18" t="s">
        <v>140</v>
      </c>
      <c r="C116" s="54"/>
      <c r="D116" s="19"/>
      <c r="E116" s="19"/>
      <c r="F116" s="20"/>
      <c r="G116" s="20"/>
    </row>
    <row r="118" spans="1:15" ht="129" customHeight="1" x14ac:dyDescent="0.2">
      <c r="A118" s="126" t="s">
        <v>251</v>
      </c>
      <c r="B118" s="140" t="s">
        <v>246</v>
      </c>
      <c r="C118" s="128"/>
      <c r="D118" s="133" t="s">
        <v>108</v>
      </c>
      <c r="E118" s="127">
        <v>1</v>
      </c>
      <c r="G118" s="129">
        <f t="shared" ref="G118:G122" si="2">ROUND(E118*F118,2)</f>
        <v>0</v>
      </c>
    </row>
    <row r="119" spans="1:15" ht="57" x14ac:dyDescent="0.2">
      <c r="A119" s="141" t="s">
        <v>252</v>
      </c>
      <c r="B119" s="123" t="s">
        <v>247</v>
      </c>
      <c r="D119" s="133" t="s">
        <v>108</v>
      </c>
      <c r="E119" s="127">
        <v>1</v>
      </c>
      <c r="G119" s="129">
        <f t="shared" si="2"/>
        <v>0</v>
      </c>
    </row>
    <row r="120" spans="1:15" ht="42.75" x14ac:dyDescent="0.2">
      <c r="A120" s="141" t="s">
        <v>253</v>
      </c>
      <c r="B120" s="132" t="s">
        <v>248</v>
      </c>
      <c r="C120" s="138"/>
      <c r="D120" s="133" t="s">
        <v>108</v>
      </c>
      <c r="E120" s="127">
        <v>1</v>
      </c>
      <c r="G120" s="129">
        <f t="shared" si="2"/>
        <v>0</v>
      </c>
    </row>
    <row r="121" spans="1:15" ht="171" x14ac:dyDescent="0.2">
      <c r="A121" s="141" t="s">
        <v>254</v>
      </c>
      <c r="B121" s="132" t="s">
        <v>249</v>
      </c>
      <c r="C121" s="138"/>
      <c r="D121" s="133" t="s">
        <v>108</v>
      </c>
      <c r="E121" s="127">
        <v>1</v>
      </c>
      <c r="G121" s="129">
        <f t="shared" si="2"/>
        <v>0</v>
      </c>
    </row>
    <row r="122" spans="1:15" ht="199.5" x14ac:dyDescent="0.2">
      <c r="A122" s="141" t="s">
        <v>255</v>
      </c>
      <c r="B122" s="132" t="s">
        <v>250</v>
      </c>
      <c r="C122" s="138"/>
      <c r="D122" s="133" t="s">
        <v>108</v>
      </c>
      <c r="E122" s="127">
        <v>1</v>
      </c>
      <c r="G122" s="129">
        <f t="shared" si="2"/>
        <v>0</v>
      </c>
    </row>
    <row r="123" spans="1:15" s="131" customFormat="1" ht="15.75" thickBot="1" x14ac:dyDescent="0.3">
      <c r="A123" s="13"/>
      <c r="B123" s="14" t="s">
        <v>142</v>
      </c>
      <c r="C123" s="56"/>
      <c r="D123" s="15"/>
      <c r="E123" s="15"/>
      <c r="F123" s="16"/>
      <c r="G123" s="16">
        <f>SUM(G118:G122)</f>
        <v>0</v>
      </c>
    </row>
    <row r="124" spans="1:15" ht="15" thickTop="1" x14ac:dyDescent="0.2">
      <c r="J124" s="143"/>
      <c r="K124" s="143"/>
      <c r="L124" s="143"/>
      <c r="M124" s="143"/>
      <c r="N124" s="143"/>
      <c r="O124" s="143"/>
    </row>
    <row r="125" spans="1:15" x14ac:dyDescent="0.2">
      <c r="J125" s="143"/>
      <c r="K125" s="143"/>
      <c r="L125" s="143"/>
      <c r="M125" s="143"/>
      <c r="N125" s="143"/>
      <c r="O125" s="143"/>
    </row>
    <row r="126" spans="1:15" s="9" customFormat="1" ht="15.75" x14ac:dyDescent="0.25">
      <c r="A126" s="5" t="s">
        <v>29</v>
      </c>
      <c r="B126" s="6" t="s">
        <v>53</v>
      </c>
      <c r="C126" s="52"/>
      <c r="D126" s="7"/>
      <c r="E126" s="7"/>
      <c r="F126" s="8"/>
      <c r="G126" s="8"/>
    </row>
    <row r="127" spans="1:15" x14ac:dyDescent="0.2">
      <c r="B127" s="10"/>
      <c r="C127" s="53"/>
      <c r="D127" s="11"/>
      <c r="E127" s="11"/>
    </row>
    <row r="128" spans="1:15" s="143" customFormat="1" ht="15" x14ac:dyDescent="0.2">
      <c r="A128" s="77"/>
      <c r="B128" s="146" t="s">
        <v>471</v>
      </c>
      <c r="C128" s="79"/>
      <c r="D128" s="80"/>
      <c r="E128" s="80"/>
      <c r="F128" s="81"/>
      <c r="G128" s="81"/>
    </row>
    <row r="129" spans="1:8" s="21" customFormat="1" ht="15" x14ac:dyDescent="0.25">
      <c r="A129" s="126"/>
      <c r="B129" s="82"/>
      <c r="C129" s="10"/>
      <c r="D129" s="11"/>
      <c r="E129" s="11"/>
      <c r="F129" s="127"/>
      <c r="G129" s="127"/>
    </row>
    <row r="130" spans="1:8" s="21" customFormat="1" ht="15" x14ac:dyDescent="0.25">
      <c r="A130" s="17" t="s">
        <v>54</v>
      </c>
      <c r="B130" s="18" t="s">
        <v>95</v>
      </c>
      <c r="C130" s="54"/>
      <c r="D130" s="19"/>
      <c r="E130" s="19"/>
      <c r="F130" s="20"/>
      <c r="G130" s="20"/>
    </row>
    <row r="131" spans="1:8" x14ac:dyDescent="0.2">
      <c r="B131" s="132"/>
      <c r="C131" s="138"/>
      <c r="D131" s="133"/>
      <c r="G131" s="129"/>
    </row>
    <row r="132" spans="1:8" ht="99.75" x14ac:dyDescent="0.2">
      <c r="A132" s="126" t="s">
        <v>105</v>
      </c>
      <c r="B132" s="132" t="s">
        <v>107</v>
      </c>
      <c r="C132" s="138"/>
      <c r="D132" s="133"/>
      <c r="G132" s="129"/>
    </row>
    <row r="133" spans="1:8" ht="28.5" x14ac:dyDescent="0.2">
      <c r="A133" s="126" t="s">
        <v>114</v>
      </c>
      <c r="B133" s="140" t="s">
        <v>472</v>
      </c>
      <c r="C133" s="138"/>
      <c r="D133" s="133" t="s">
        <v>108</v>
      </c>
      <c r="E133" s="127">
        <v>1</v>
      </c>
      <c r="G133" s="129">
        <f t="shared" ref="G133:G145" si="3">ROUND(E133*F133,2)</f>
        <v>0</v>
      </c>
    </row>
    <row r="134" spans="1:8" x14ac:dyDescent="0.2">
      <c r="A134" s="141" t="s">
        <v>115</v>
      </c>
      <c r="B134" s="140" t="s">
        <v>333</v>
      </c>
      <c r="C134" s="138"/>
      <c r="D134" s="133" t="s">
        <v>108</v>
      </c>
      <c r="E134" s="127">
        <v>1</v>
      </c>
      <c r="G134" s="129">
        <f t="shared" si="3"/>
        <v>0</v>
      </c>
    </row>
    <row r="135" spans="1:8" ht="42.75" x14ac:dyDescent="0.2">
      <c r="A135" s="141" t="s">
        <v>116</v>
      </c>
      <c r="B135" s="140" t="s">
        <v>339</v>
      </c>
      <c r="C135" s="138"/>
      <c r="D135" s="133" t="s">
        <v>108</v>
      </c>
      <c r="E135" s="127">
        <v>1</v>
      </c>
      <c r="G135" s="129">
        <f t="shared" si="3"/>
        <v>0</v>
      </c>
    </row>
    <row r="136" spans="1:8" ht="85.5" x14ac:dyDescent="0.2">
      <c r="A136" s="149" t="s">
        <v>117</v>
      </c>
      <c r="B136" s="154" t="s">
        <v>334</v>
      </c>
      <c r="C136" s="155"/>
      <c r="D136" s="152" t="s">
        <v>108</v>
      </c>
      <c r="E136" s="11">
        <v>1</v>
      </c>
      <c r="F136" s="11"/>
      <c r="G136" s="129">
        <f t="shared" si="3"/>
        <v>0</v>
      </c>
      <c r="H136" s="156"/>
    </row>
    <row r="137" spans="1:8" ht="71.25" x14ac:dyDescent="0.2">
      <c r="A137" s="141" t="s">
        <v>156</v>
      </c>
      <c r="B137" s="140" t="s">
        <v>338</v>
      </c>
      <c r="C137" s="138"/>
      <c r="D137" s="133" t="s">
        <v>108</v>
      </c>
      <c r="E137" s="127">
        <v>1</v>
      </c>
      <c r="G137" s="129">
        <f t="shared" si="3"/>
        <v>0</v>
      </c>
    </row>
    <row r="138" spans="1:8" ht="28.5" x14ac:dyDescent="0.2">
      <c r="A138" s="141" t="s">
        <v>157</v>
      </c>
      <c r="B138" s="140" t="s">
        <v>301</v>
      </c>
      <c r="C138" s="128"/>
      <c r="D138" s="133" t="s">
        <v>108</v>
      </c>
      <c r="E138" s="127">
        <v>1</v>
      </c>
      <c r="G138" s="129">
        <f t="shared" si="3"/>
        <v>0</v>
      </c>
    </row>
    <row r="139" spans="1:8" x14ac:dyDescent="0.2">
      <c r="A139" s="149" t="s">
        <v>161</v>
      </c>
      <c r="B139" s="154" t="s">
        <v>335</v>
      </c>
      <c r="C139" s="155"/>
      <c r="D139" s="152" t="s">
        <v>108</v>
      </c>
      <c r="E139" s="11">
        <v>1</v>
      </c>
      <c r="F139" s="11"/>
      <c r="G139" s="129">
        <f t="shared" si="3"/>
        <v>0</v>
      </c>
    </row>
    <row r="140" spans="1:8" x14ac:dyDescent="0.2">
      <c r="A140" s="149" t="s">
        <v>179</v>
      </c>
      <c r="B140" s="154" t="s">
        <v>336</v>
      </c>
      <c r="C140" s="155"/>
      <c r="D140" s="152" t="s">
        <v>108</v>
      </c>
      <c r="E140" s="11">
        <v>1</v>
      </c>
      <c r="F140" s="11"/>
      <c r="G140" s="129">
        <f t="shared" si="3"/>
        <v>0</v>
      </c>
    </row>
    <row r="141" spans="1:8" x14ac:dyDescent="0.2">
      <c r="A141" s="149" t="s">
        <v>180</v>
      </c>
      <c r="B141" s="154" t="s">
        <v>337</v>
      </c>
      <c r="C141" s="155"/>
      <c r="D141" s="152" t="s">
        <v>108</v>
      </c>
      <c r="E141" s="11">
        <v>1</v>
      </c>
      <c r="F141" s="11"/>
      <c r="G141" s="129">
        <f t="shared" si="3"/>
        <v>0</v>
      </c>
    </row>
    <row r="142" spans="1:8" ht="57" x14ac:dyDescent="0.2">
      <c r="A142" s="126" t="s">
        <v>2</v>
      </c>
      <c r="B142" s="140" t="s">
        <v>332</v>
      </c>
      <c r="C142" s="128"/>
      <c r="D142" s="133" t="s">
        <v>108</v>
      </c>
      <c r="E142" s="127">
        <v>1</v>
      </c>
      <c r="G142" s="129">
        <f t="shared" si="3"/>
        <v>0</v>
      </c>
    </row>
    <row r="143" spans="1:8" ht="42.75" x14ac:dyDescent="0.2">
      <c r="A143" s="141" t="s">
        <v>3</v>
      </c>
      <c r="B143" s="144" t="s">
        <v>473</v>
      </c>
      <c r="C143" s="138"/>
      <c r="D143" s="133" t="s">
        <v>108</v>
      </c>
      <c r="E143" s="127">
        <v>1</v>
      </c>
      <c r="G143" s="129">
        <f t="shared" si="3"/>
        <v>0</v>
      </c>
    </row>
    <row r="144" spans="1:8" x14ac:dyDescent="0.2">
      <c r="A144" s="141" t="s">
        <v>340</v>
      </c>
      <c r="B144" s="132" t="s">
        <v>110</v>
      </c>
      <c r="C144" s="128"/>
      <c r="D144" s="133" t="s">
        <v>108</v>
      </c>
      <c r="E144" s="127">
        <v>1</v>
      </c>
      <c r="G144" s="129">
        <f t="shared" si="3"/>
        <v>0</v>
      </c>
    </row>
    <row r="145" spans="1:7" ht="185.25" x14ac:dyDescent="0.2">
      <c r="A145" s="126" t="s">
        <v>106</v>
      </c>
      <c r="B145" s="132" t="s">
        <v>257</v>
      </c>
      <c r="C145" s="128"/>
      <c r="D145" s="133" t="s">
        <v>108</v>
      </c>
      <c r="E145" s="127">
        <v>1</v>
      </c>
      <c r="G145" s="129">
        <f t="shared" si="3"/>
        <v>0</v>
      </c>
    </row>
    <row r="146" spans="1:7" s="131" customFormat="1" ht="15.75" thickBot="1" x14ac:dyDescent="0.3">
      <c r="A146" s="13"/>
      <c r="B146" s="14" t="s">
        <v>97</v>
      </c>
      <c r="C146" s="56"/>
      <c r="D146" s="15"/>
      <c r="E146" s="15"/>
      <c r="F146" s="16"/>
      <c r="G146" s="16">
        <f>SUM(G132:G145)</f>
        <v>0</v>
      </c>
    </row>
    <row r="147" spans="1:7" ht="15" thickTop="1" x14ac:dyDescent="0.2">
      <c r="B147" s="10"/>
      <c r="C147" s="53"/>
      <c r="D147" s="11"/>
      <c r="E147" s="11"/>
    </row>
    <row r="148" spans="1:7" x14ac:dyDescent="0.2">
      <c r="B148" s="10"/>
      <c r="C148" s="53"/>
      <c r="D148" s="11"/>
      <c r="E148" s="11"/>
    </row>
    <row r="149" spans="1:7" s="21" customFormat="1" ht="15" x14ac:dyDescent="0.25">
      <c r="A149" s="17" t="s">
        <v>55</v>
      </c>
      <c r="B149" s="18" t="s">
        <v>81</v>
      </c>
      <c r="C149" s="54"/>
      <c r="D149" s="19"/>
      <c r="E149" s="19"/>
      <c r="F149" s="20"/>
      <c r="G149" s="20"/>
    </row>
    <row r="150" spans="1:7" x14ac:dyDescent="0.2">
      <c r="B150" s="132"/>
      <c r="C150" s="138"/>
      <c r="D150" s="133"/>
      <c r="G150" s="129"/>
    </row>
    <row r="151" spans="1:7" ht="85.5" x14ac:dyDescent="0.2">
      <c r="A151" s="126" t="s">
        <v>120</v>
      </c>
      <c r="B151" s="124" t="s">
        <v>258</v>
      </c>
      <c r="C151" s="138"/>
      <c r="D151" s="133" t="s">
        <v>108</v>
      </c>
      <c r="E151" s="127">
        <v>1</v>
      </c>
      <c r="G151" s="129">
        <f>ROUND(E151*F151,2)</f>
        <v>0</v>
      </c>
    </row>
    <row r="152" spans="1:7" ht="114" x14ac:dyDescent="0.2">
      <c r="A152" s="141" t="s">
        <v>121</v>
      </c>
      <c r="B152" s="140" t="s">
        <v>259</v>
      </c>
      <c r="C152" s="138"/>
      <c r="D152" s="133" t="s">
        <v>108</v>
      </c>
      <c r="E152" s="127">
        <v>1</v>
      </c>
      <c r="G152" s="129">
        <f>ROUND(E152*F152,2)</f>
        <v>0</v>
      </c>
    </row>
    <row r="153" spans="1:7" ht="86.25" x14ac:dyDescent="0.2">
      <c r="A153" s="141" t="s">
        <v>122</v>
      </c>
      <c r="B153" s="140" t="s">
        <v>212</v>
      </c>
      <c r="C153" s="138"/>
      <c r="D153" s="133" t="s">
        <v>112</v>
      </c>
      <c r="E153" s="137">
        <v>30</v>
      </c>
      <c r="G153" s="129">
        <f>ROUND(E153*F153,2)</f>
        <v>0</v>
      </c>
    </row>
    <row r="154" spans="1:7" ht="87" x14ac:dyDescent="0.2">
      <c r="A154" s="141" t="s">
        <v>151</v>
      </c>
      <c r="B154" s="132" t="s">
        <v>8</v>
      </c>
      <c r="C154" s="138"/>
      <c r="D154" s="133"/>
      <c r="G154" s="129"/>
    </row>
    <row r="155" spans="1:7" ht="15.75" x14ac:dyDescent="0.2">
      <c r="A155" s="141" t="s">
        <v>218</v>
      </c>
      <c r="B155" s="140" t="s">
        <v>214</v>
      </c>
      <c r="C155" s="138"/>
      <c r="D155" s="133" t="s">
        <v>112</v>
      </c>
      <c r="E155" s="137">
        <v>3</v>
      </c>
      <c r="G155" s="129">
        <f t="shared" ref="G155:G162" si="4">ROUND(E155*F155,2)</f>
        <v>0</v>
      </c>
    </row>
    <row r="156" spans="1:7" ht="15.75" x14ac:dyDescent="0.2">
      <c r="A156" s="141" t="s">
        <v>219</v>
      </c>
      <c r="B156" s="140" t="s">
        <v>165</v>
      </c>
      <c r="C156" s="138"/>
      <c r="D156" s="133" t="s">
        <v>112</v>
      </c>
      <c r="E156" s="137">
        <v>10</v>
      </c>
      <c r="G156" s="129">
        <f t="shared" si="4"/>
        <v>0</v>
      </c>
    </row>
    <row r="157" spans="1:7" ht="117" customHeight="1" x14ac:dyDescent="0.2">
      <c r="A157" s="141" t="s">
        <v>155</v>
      </c>
      <c r="B157" s="140" t="s">
        <v>217</v>
      </c>
      <c r="C157" s="138" t="s">
        <v>439</v>
      </c>
      <c r="D157" s="133" t="s">
        <v>108</v>
      </c>
      <c r="E157" s="127">
        <v>1</v>
      </c>
      <c r="G157" s="129">
        <f t="shared" si="4"/>
        <v>0</v>
      </c>
    </row>
    <row r="158" spans="1:7" ht="171" x14ac:dyDescent="0.2">
      <c r="A158" s="141" t="s">
        <v>158</v>
      </c>
      <c r="B158" s="140" t="s">
        <v>341</v>
      </c>
      <c r="C158" s="138" t="s">
        <v>442</v>
      </c>
      <c r="D158" s="133" t="s">
        <v>108</v>
      </c>
      <c r="E158" s="127">
        <v>1</v>
      </c>
      <c r="G158" s="129">
        <f t="shared" si="4"/>
        <v>0</v>
      </c>
    </row>
    <row r="159" spans="1:7" ht="128.25" x14ac:dyDescent="0.2">
      <c r="A159" s="141" t="s">
        <v>159</v>
      </c>
      <c r="B159" s="140" t="s">
        <v>355</v>
      </c>
      <c r="C159" s="138"/>
      <c r="D159" s="133" t="s">
        <v>108</v>
      </c>
      <c r="E159" s="127">
        <v>1</v>
      </c>
      <c r="G159" s="129">
        <f t="shared" si="4"/>
        <v>0</v>
      </c>
    </row>
    <row r="160" spans="1:7" ht="57" x14ac:dyDescent="0.2">
      <c r="A160" s="141" t="s">
        <v>181</v>
      </c>
      <c r="B160" s="140" t="s">
        <v>356</v>
      </c>
      <c r="C160" s="138"/>
      <c r="D160" s="133" t="s">
        <v>108</v>
      </c>
      <c r="E160" s="127">
        <v>2</v>
      </c>
      <c r="G160" s="129">
        <f t="shared" si="4"/>
        <v>0</v>
      </c>
    </row>
    <row r="161" spans="1:7" ht="71.25" x14ac:dyDescent="0.2">
      <c r="A161" s="141" t="s">
        <v>264</v>
      </c>
      <c r="B161" s="140" t="s">
        <v>260</v>
      </c>
      <c r="C161" s="138"/>
      <c r="D161" s="133" t="s">
        <v>108</v>
      </c>
      <c r="E161" s="127">
        <v>1</v>
      </c>
      <c r="G161" s="129">
        <f t="shared" si="4"/>
        <v>0</v>
      </c>
    </row>
    <row r="162" spans="1:7" ht="48.75" customHeight="1" x14ac:dyDescent="0.2">
      <c r="A162" s="141" t="s">
        <v>342</v>
      </c>
      <c r="B162" s="132" t="s">
        <v>160</v>
      </c>
      <c r="C162" s="138"/>
      <c r="D162" s="133" t="s">
        <v>108</v>
      </c>
      <c r="E162" s="127">
        <v>1</v>
      </c>
      <c r="G162" s="129">
        <f t="shared" si="4"/>
        <v>0</v>
      </c>
    </row>
    <row r="163" spans="1:7" s="131" customFormat="1" ht="15.75" thickBot="1" x14ac:dyDescent="0.3">
      <c r="A163" s="13"/>
      <c r="B163" s="14" t="s">
        <v>82</v>
      </c>
      <c r="C163" s="56"/>
      <c r="D163" s="15"/>
      <c r="E163" s="15"/>
      <c r="F163" s="16"/>
      <c r="G163" s="16">
        <f>SUM(G151:G162)</f>
        <v>0</v>
      </c>
    </row>
    <row r="164" spans="1:7" ht="15" thickTop="1" x14ac:dyDescent="0.2"/>
    <row r="166" spans="1:7" s="21" customFormat="1" ht="15" x14ac:dyDescent="0.25">
      <c r="A166" s="17" t="s">
        <v>56</v>
      </c>
      <c r="B166" s="18" t="s">
        <v>83</v>
      </c>
      <c r="C166" s="54"/>
      <c r="D166" s="19"/>
      <c r="E166" s="19"/>
      <c r="F166" s="20"/>
      <c r="G166" s="20"/>
    </row>
    <row r="167" spans="1:7" x14ac:dyDescent="0.2">
      <c r="B167" s="132"/>
      <c r="C167" s="138"/>
      <c r="D167" s="133"/>
      <c r="G167" s="129"/>
    </row>
    <row r="168" spans="1:7" s="143" customFormat="1" ht="128.25" x14ac:dyDescent="0.2">
      <c r="A168" s="141" t="s">
        <v>119</v>
      </c>
      <c r="B168" s="132" t="s">
        <v>261</v>
      </c>
      <c r="C168" s="76" t="s">
        <v>444</v>
      </c>
      <c r="D168" s="142" t="s">
        <v>108</v>
      </c>
      <c r="E168" s="137">
        <v>1</v>
      </c>
      <c r="F168" s="137"/>
      <c r="G168" s="75">
        <f>ROUND(E168*F168,2)</f>
        <v>0</v>
      </c>
    </row>
    <row r="169" spans="1:7" ht="128.25" x14ac:dyDescent="0.2">
      <c r="A169" s="141" t="s">
        <v>123</v>
      </c>
      <c r="B169" s="125" t="s">
        <v>262</v>
      </c>
      <c r="C169" s="76" t="s">
        <v>443</v>
      </c>
      <c r="D169" s="133" t="s">
        <v>108</v>
      </c>
      <c r="E169" s="127">
        <v>1</v>
      </c>
      <c r="G169" s="129">
        <f>ROUND(E169*F169,2)</f>
        <v>0</v>
      </c>
    </row>
    <row r="170" spans="1:7" ht="171" x14ac:dyDescent="0.2">
      <c r="A170" s="126" t="s">
        <v>124</v>
      </c>
      <c r="B170" s="132" t="s">
        <v>263</v>
      </c>
      <c r="C170" s="76" t="s">
        <v>445</v>
      </c>
      <c r="D170" s="133" t="s">
        <v>108</v>
      </c>
      <c r="E170" s="127">
        <v>1</v>
      </c>
      <c r="G170" s="129">
        <f>ROUND(E170*F170,2)</f>
        <v>0</v>
      </c>
    </row>
    <row r="171" spans="1:7" s="131" customFormat="1" ht="15.75" thickBot="1" x14ac:dyDescent="0.3">
      <c r="A171" s="13"/>
      <c r="B171" s="14" t="s">
        <v>84</v>
      </c>
      <c r="C171" s="56"/>
      <c r="D171" s="15"/>
      <c r="E171" s="15"/>
      <c r="F171" s="16"/>
      <c r="G171" s="16">
        <f>SUM(G168:G170)</f>
        <v>0</v>
      </c>
    </row>
    <row r="172" spans="1:7" ht="15" thickTop="1" x14ac:dyDescent="0.2"/>
    <row r="174" spans="1:7" s="21" customFormat="1" ht="15" x14ac:dyDescent="0.25">
      <c r="A174" s="17" t="s">
        <v>87</v>
      </c>
      <c r="B174" s="18" t="s">
        <v>85</v>
      </c>
      <c r="C174" s="54"/>
      <c r="D174" s="19"/>
      <c r="E174" s="19"/>
      <c r="F174" s="20"/>
      <c r="G174" s="20"/>
    </row>
    <row r="175" spans="1:7" x14ac:dyDescent="0.2">
      <c r="B175" s="132"/>
      <c r="C175" s="138"/>
      <c r="D175" s="133"/>
      <c r="G175" s="129"/>
    </row>
    <row r="176" spans="1:7" ht="85.5" x14ac:dyDescent="0.2">
      <c r="A176" s="126" t="s">
        <v>118</v>
      </c>
      <c r="B176" s="132" t="s">
        <v>343</v>
      </c>
      <c r="C176" s="76"/>
      <c r="D176" s="133"/>
      <c r="G176" s="129"/>
    </row>
    <row r="177" spans="1:7" ht="28.5" x14ac:dyDescent="0.2">
      <c r="A177" s="126" t="s">
        <v>167</v>
      </c>
      <c r="B177" s="132" t="s">
        <v>284</v>
      </c>
      <c r="C177" s="76"/>
      <c r="D177" s="133" t="s">
        <v>108</v>
      </c>
      <c r="E177" s="127">
        <v>2</v>
      </c>
      <c r="G177" s="129">
        <f t="shared" ref="G177:G187" si="5">ROUND(E177*F177,2)</f>
        <v>0</v>
      </c>
    </row>
    <row r="178" spans="1:7" ht="71.25" x14ac:dyDescent="0.2">
      <c r="A178" s="126" t="s">
        <v>166</v>
      </c>
      <c r="B178" s="132" t="s">
        <v>344</v>
      </c>
      <c r="C178" s="76"/>
      <c r="D178" s="133" t="s">
        <v>108</v>
      </c>
      <c r="E178" s="127">
        <v>1</v>
      </c>
      <c r="G178" s="129">
        <f t="shared" si="5"/>
        <v>0</v>
      </c>
    </row>
    <row r="179" spans="1:7" ht="85.5" x14ac:dyDescent="0.2">
      <c r="A179" s="126" t="s">
        <v>164</v>
      </c>
      <c r="B179" s="132" t="s">
        <v>474</v>
      </c>
      <c r="C179" s="132"/>
      <c r="D179" s="133" t="s">
        <v>108</v>
      </c>
      <c r="E179" s="127">
        <v>1</v>
      </c>
      <c r="G179" s="129">
        <f t="shared" si="5"/>
        <v>0</v>
      </c>
    </row>
    <row r="180" spans="1:7" x14ac:dyDescent="0.2">
      <c r="A180" s="126" t="s">
        <v>4</v>
      </c>
      <c r="B180" s="132" t="s">
        <v>265</v>
      </c>
      <c r="C180" s="76"/>
      <c r="D180" s="133" t="s">
        <v>108</v>
      </c>
      <c r="E180" s="127">
        <v>1</v>
      </c>
      <c r="G180" s="129">
        <f t="shared" si="5"/>
        <v>0</v>
      </c>
    </row>
    <row r="181" spans="1:7" ht="128.25" x14ac:dyDescent="0.2">
      <c r="A181" s="141" t="s">
        <v>127</v>
      </c>
      <c r="B181" s="140" t="s">
        <v>475</v>
      </c>
      <c r="C181" s="138" t="s">
        <v>476</v>
      </c>
      <c r="D181" s="176"/>
      <c r="E181" s="177"/>
      <c r="F181" s="177"/>
      <c r="G181" s="178"/>
    </row>
    <row r="182" spans="1:7" ht="85.5" x14ac:dyDescent="0.2">
      <c r="A182" s="141" t="s">
        <v>350</v>
      </c>
      <c r="B182" s="140" t="s">
        <v>478</v>
      </c>
      <c r="C182" s="138" t="s">
        <v>476</v>
      </c>
      <c r="D182" s="142" t="s">
        <v>108</v>
      </c>
      <c r="E182" s="137">
        <v>1</v>
      </c>
      <c r="F182" s="137"/>
      <c r="G182" s="75">
        <f>ROUND(E182*F182,2)</f>
        <v>0</v>
      </c>
    </row>
    <row r="183" spans="1:7" s="143" customFormat="1" ht="185.25" x14ac:dyDescent="0.2">
      <c r="A183" s="141" t="s">
        <v>128</v>
      </c>
      <c r="B183" s="140" t="s">
        <v>477</v>
      </c>
      <c r="C183" s="138" t="s">
        <v>446</v>
      </c>
      <c r="D183" s="142" t="s">
        <v>108</v>
      </c>
      <c r="E183" s="137">
        <v>1</v>
      </c>
      <c r="F183" s="137"/>
      <c r="G183" s="75">
        <f t="shared" si="5"/>
        <v>0</v>
      </c>
    </row>
    <row r="184" spans="1:7" s="143" customFormat="1" ht="28.5" x14ac:dyDescent="0.2">
      <c r="A184" s="141" t="s">
        <v>282</v>
      </c>
      <c r="B184" s="132" t="s">
        <v>220</v>
      </c>
      <c r="D184" s="142" t="s">
        <v>108</v>
      </c>
      <c r="E184" s="137">
        <v>1</v>
      </c>
      <c r="F184" s="137"/>
      <c r="G184" s="75">
        <f t="shared" si="5"/>
        <v>0</v>
      </c>
    </row>
    <row r="185" spans="1:7" s="143" customFormat="1" x14ac:dyDescent="0.2">
      <c r="A185" s="141" t="s">
        <v>285</v>
      </c>
      <c r="B185" s="132" t="s">
        <v>283</v>
      </c>
      <c r="D185" s="142" t="s">
        <v>108</v>
      </c>
      <c r="E185" s="137">
        <v>1</v>
      </c>
      <c r="F185" s="137"/>
      <c r="G185" s="75">
        <f t="shared" si="5"/>
        <v>0</v>
      </c>
    </row>
    <row r="186" spans="1:7" s="131" customFormat="1" ht="28.5" x14ac:dyDescent="0.25">
      <c r="A186" s="149" t="s">
        <v>346</v>
      </c>
      <c r="B186" s="154" t="s">
        <v>345</v>
      </c>
      <c r="C186" s="155"/>
      <c r="D186" s="157" t="s">
        <v>108</v>
      </c>
      <c r="E186" s="158">
        <v>1</v>
      </c>
      <c r="F186" s="158"/>
      <c r="G186" s="159">
        <f t="shared" si="5"/>
        <v>0</v>
      </c>
    </row>
    <row r="187" spans="1:7" s="131" customFormat="1" ht="33.75" customHeight="1" x14ac:dyDescent="0.25">
      <c r="A187" s="160" t="s">
        <v>479</v>
      </c>
      <c r="B187" s="161" t="s">
        <v>347</v>
      </c>
      <c r="C187" s="162"/>
      <c r="D187" s="163" t="s">
        <v>108</v>
      </c>
      <c r="E187" s="164">
        <v>1</v>
      </c>
      <c r="F187" s="164"/>
      <c r="G187" s="165">
        <f t="shared" si="5"/>
        <v>0</v>
      </c>
    </row>
    <row r="188" spans="1:7" s="131" customFormat="1" ht="15.75" thickBot="1" x14ac:dyDescent="0.3">
      <c r="A188" s="13"/>
      <c r="B188" s="14" t="s">
        <v>86</v>
      </c>
      <c r="C188" s="56"/>
      <c r="D188" s="15"/>
      <c r="E188" s="15"/>
      <c r="F188" s="16"/>
      <c r="G188" s="16">
        <f>SUM(G177:G187)</f>
        <v>0</v>
      </c>
    </row>
    <row r="189" spans="1:7" ht="15" thickTop="1" x14ac:dyDescent="0.2"/>
    <row r="191" spans="1:7" s="21" customFormat="1" ht="15" x14ac:dyDescent="0.25">
      <c r="A191" s="17" t="s">
        <v>104</v>
      </c>
      <c r="B191" s="18" t="s">
        <v>88</v>
      </c>
      <c r="C191" s="54"/>
      <c r="D191" s="19"/>
      <c r="E191" s="19"/>
      <c r="F191" s="20"/>
      <c r="G191" s="20"/>
    </row>
    <row r="192" spans="1:7" x14ac:dyDescent="0.2">
      <c r="B192" s="132"/>
      <c r="C192" s="138"/>
      <c r="D192" s="133"/>
      <c r="G192" s="129"/>
    </row>
    <row r="193" spans="1:7" ht="128.25" x14ac:dyDescent="0.2">
      <c r="A193" s="126" t="s">
        <v>129</v>
      </c>
      <c r="B193" s="140" t="s">
        <v>299</v>
      </c>
      <c r="C193" s="138" t="s">
        <v>439</v>
      </c>
      <c r="D193" s="133" t="s">
        <v>111</v>
      </c>
      <c r="E193" s="127">
        <v>1</v>
      </c>
      <c r="G193" s="129">
        <f>ROUND(E193*F193,2)</f>
        <v>0</v>
      </c>
    </row>
    <row r="194" spans="1:7" ht="42.75" x14ac:dyDescent="0.2">
      <c r="A194" s="126" t="s">
        <v>130</v>
      </c>
      <c r="B194" s="132" t="s">
        <v>215</v>
      </c>
      <c r="C194" s="138"/>
      <c r="D194" s="133" t="s">
        <v>108</v>
      </c>
      <c r="E194" s="127">
        <v>1</v>
      </c>
      <c r="G194" s="129">
        <f>ROUND(E194*F194,2)</f>
        <v>0</v>
      </c>
    </row>
    <row r="195" spans="1:7" s="131" customFormat="1" ht="15.75" thickBot="1" x14ac:dyDescent="0.3">
      <c r="A195" s="13"/>
      <c r="B195" s="14" t="s">
        <v>89</v>
      </c>
      <c r="C195" s="56"/>
      <c r="D195" s="15"/>
      <c r="E195" s="15"/>
      <c r="F195" s="16"/>
      <c r="G195" s="16">
        <f>SUM(G193:G194)</f>
        <v>0</v>
      </c>
    </row>
    <row r="196" spans="1:7" ht="15" thickTop="1" x14ac:dyDescent="0.2"/>
    <row r="198" spans="1:7" s="9" customFormat="1" ht="15.75" x14ac:dyDescent="0.25">
      <c r="A198" s="5" t="s">
        <v>58</v>
      </c>
      <c r="B198" s="6" t="s">
        <v>90</v>
      </c>
      <c r="C198" s="52"/>
      <c r="D198" s="7"/>
      <c r="E198" s="7"/>
      <c r="F198" s="8"/>
      <c r="G198" s="8"/>
    </row>
    <row r="199" spans="1:7" x14ac:dyDescent="0.2">
      <c r="B199" s="10"/>
      <c r="C199" s="53"/>
      <c r="D199" s="11"/>
      <c r="E199" s="11"/>
    </row>
    <row r="200" spans="1:7" s="143" customFormat="1" ht="15" x14ac:dyDescent="0.2">
      <c r="A200" s="77"/>
      <c r="B200" s="78" t="s">
        <v>480</v>
      </c>
      <c r="C200" s="79"/>
      <c r="D200" s="80"/>
      <c r="E200" s="80"/>
      <c r="F200" s="81"/>
      <c r="G200" s="81"/>
    </row>
    <row r="201" spans="1:7" x14ac:dyDescent="0.2">
      <c r="B201" s="132"/>
      <c r="C201" s="138"/>
      <c r="D201" s="133"/>
      <c r="G201" s="129"/>
    </row>
    <row r="202" spans="1:7" s="21" customFormat="1" ht="15" x14ac:dyDescent="0.25">
      <c r="A202" s="17" t="s">
        <v>60</v>
      </c>
      <c r="B202" s="18" t="s">
        <v>95</v>
      </c>
      <c r="C202" s="54"/>
      <c r="D202" s="19"/>
      <c r="E202" s="19"/>
      <c r="F202" s="20"/>
      <c r="G202" s="20"/>
    </row>
    <row r="203" spans="1:7" x14ac:dyDescent="0.2">
      <c r="B203" s="132"/>
      <c r="C203" s="138"/>
      <c r="D203" s="133"/>
      <c r="G203" s="129"/>
    </row>
    <row r="204" spans="1:7" ht="99.75" x14ac:dyDescent="0.2">
      <c r="A204" s="126" t="s">
        <v>105</v>
      </c>
      <c r="B204" s="132" t="s">
        <v>138</v>
      </c>
      <c r="C204" s="138"/>
      <c r="D204" s="133"/>
      <c r="G204" s="129"/>
    </row>
    <row r="205" spans="1:7" ht="28.5" x14ac:dyDescent="0.2">
      <c r="A205" s="126" t="s">
        <v>114</v>
      </c>
      <c r="B205" s="140" t="s">
        <v>348</v>
      </c>
      <c r="C205" s="138"/>
      <c r="D205" s="133" t="s">
        <v>108</v>
      </c>
      <c r="E205" s="127">
        <v>3</v>
      </c>
      <c r="G205" s="129">
        <f t="shared" ref="G205:G210" si="6">ROUND(E205*F205,2)</f>
        <v>0</v>
      </c>
    </row>
    <row r="206" spans="1:7" x14ac:dyDescent="0.2">
      <c r="A206" s="126" t="s">
        <v>115</v>
      </c>
      <c r="B206" s="140" t="s">
        <v>222</v>
      </c>
      <c r="C206" s="138"/>
      <c r="D206" s="133" t="s">
        <v>108</v>
      </c>
      <c r="E206" s="127">
        <v>1</v>
      </c>
      <c r="G206" s="129">
        <f t="shared" si="6"/>
        <v>0</v>
      </c>
    </row>
    <row r="207" spans="1:7" x14ac:dyDescent="0.2">
      <c r="A207" s="126" t="s">
        <v>116</v>
      </c>
      <c r="B207" s="132" t="s">
        <v>162</v>
      </c>
      <c r="C207" s="138"/>
      <c r="D207" s="133" t="s">
        <v>108</v>
      </c>
      <c r="E207" s="127">
        <v>1</v>
      </c>
      <c r="G207" s="129">
        <f t="shared" si="6"/>
        <v>0</v>
      </c>
    </row>
    <row r="208" spans="1:7" x14ac:dyDescent="0.2">
      <c r="A208" s="141" t="s">
        <v>117</v>
      </c>
      <c r="B208" s="140" t="s">
        <v>174</v>
      </c>
      <c r="C208" s="138"/>
      <c r="D208" s="133" t="s">
        <v>108</v>
      </c>
      <c r="E208" s="127">
        <v>14</v>
      </c>
      <c r="G208" s="129">
        <f t="shared" si="6"/>
        <v>0</v>
      </c>
    </row>
    <row r="209" spans="1:7" x14ac:dyDescent="0.2">
      <c r="A209" s="141" t="s">
        <v>156</v>
      </c>
      <c r="B209" s="132" t="s">
        <v>109</v>
      </c>
      <c r="C209" s="138"/>
      <c r="D209" s="133" t="s">
        <v>108</v>
      </c>
      <c r="E209" s="127">
        <v>3</v>
      </c>
      <c r="G209" s="129">
        <f t="shared" si="6"/>
        <v>0</v>
      </c>
    </row>
    <row r="210" spans="1:7" ht="105" customHeight="1" x14ac:dyDescent="0.2">
      <c r="A210" s="126" t="s">
        <v>106</v>
      </c>
      <c r="B210" s="140" t="s">
        <v>137</v>
      </c>
      <c r="C210" s="133"/>
      <c r="D210" s="133" t="s">
        <v>108</v>
      </c>
      <c r="E210" s="127">
        <v>1</v>
      </c>
      <c r="G210" s="129">
        <f t="shared" si="6"/>
        <v>0</v>
      </c>
    </row>
    <row r="211" spans="1:7" s="131" customFormat="1" ht="15.75" thickBot="1" x14ac:dyDescent="0.3">
      <c r="A211" s="13"/>
      <c r="B211" s="14" t="s">
        <v>97</v>
      </c>
      <c r="C211" s="56"/>
      <c r="D211" s="15"/>
      <c r="E211" s="15"/>
      <c r="F211" s="16"/>
      <c r="G211" s="16">
        <f>SUM(G204:G210)</f>
        <v>0</v>
      </c>
    </row>
    <row r="212" spans="1:7" ht="15" thickTop="1" x14ac:dyDescent="0.2">
      <c r="B212" s="10"/>
      <c r="C212" s="53"/>
      <c r="D212" s="11"/>
      <c r="E212" s="11"/>
    </row>
    <row r="213" spans="1:7" x14ac:dyDescent="0.2">
      <c r="B213" s="10"/>
      <c r="C213" s="53"/>
      <c r="D213" s="11"/>
      <c r="E213" s="11"/>
    </row>
    <row r="214" spans="1:7" s="21" customFormat="1" ht="15" x14ac:dyDescent="0.25">
      <c r="A214" s="17" t="s">
        <v>61</v>
      </c>
      <c r="B214" s="18" t="s">
        <v>91</v>
      </c>
      <c r="C214" s="54"/>
      <c r="D214" s="19"/>
      <c r="E214" s="19"/>
      <c r="F214" s="20"/>
      <c r="G214" s="20"/>
    </row>
    <row r="215" spans="1:7" x14ac:dyDescent="0.2">
      <c r="B215" s="132"/>
      <c r="C215" s="138"/>
      <c r="D215" s="133"/>
      <c r="G215" s="129"/>
    </row>
    <row r="216" spans="1:7" ht="158.25" x14ac:dyDescent="0.2">
      <c r="A216" s="126" t="s">
        <v>120</v>
      </c>
      <c r="B216" s="140" t="s">
        <v>481</v>
      </c>
      <c r="C216" s="132"/>
      <c r="D216" s="133" t="s">
        <v>108</v>
      </c>
      <c r="E216" s="127">
        <v>1</v>
      </c>
      <c r="G216" s="129">
        <f>ROUND(E216*F216,2)</f>
        <v>0</v>
      </c>
    </row>
    <row r="217" spans="1:7" s="131" customFormat="1" ht="15.75" thickBot="1" x14ac:dyDescent="0.3">
      <c r="A217" s="13"/>
      <c r="B217" s="14" t="s">
        <v>92</v>
      </c>
      <c r="C217" s="56"/>
      <c r="D217" s="15"/>
      <c r="E217" s="15"/>
      <c r="F217" s="16"/>
      <c r="G217" s="16">
        <f>SUM(G216:G216)</f>
        <v>0</v>
      </c>
    </row>
    <row r="218" spans="1:7" ht="15" thickTop="1" x14ac:dyDescent="0.2"/>
    <row r="220" spans="1:7" s="21" customFormat="1" ht="15" x14ac:dyDescent="0.25">
      <c r="A220" s="17" t="s">
        <v>62</v>
      </c>
      <c r="B220" s="18" t="s">
        <v>93</v>
      </c>
      <c r="C220" s="54"/>
      <c r="D220" s="19"/>
      <c r="E220" s="19"/>
      <c r="F220" s="20"/>
      <c r="G220" s="20"/>
    </row>
    <row r="221" spans="1:7" x14ac:dyDescent="0.2">
      <c r="B221" s="132"/>
      <c r="C221" s="138"/>
      <c r="D221" s="133"/>
      <c r="G221" s="129"/>
    </row>
    <row r="222" spans="1:7" x14ac:dyDescent="0.2">
      <c r="B222" s="132" t="s">
        <v>144</v>
      </c>
      <c r="C222" s="138"/>
      <c r="D222" s="133"/>
      <c r="G222" s="129"/>
    </row>
    <row r="223" spans="1:7" ht="57" x14ac:dyDescent="0.2">
      <c r="A223" s="126" t="s">
        <v>119</v>
      </c>
      <c r="B223" s="132" t="s">
        <v>266</v>
      </c>
      <c r="C223" s="132"/>
      <c r="D223" s="133" t="s">
        <v>112</v>
      </c>
      <c r="E223" s="137">
        <v>150</v>
      </c>
      <c r="G223" s="129">
        <f>ROUND(E223*F223,2)</f>
        <v>0</v>
      </c>
    </row>
    <row r="224" spans="1:7" x14ac:dyDescent="0.2">
      <c r="A224" s="126" t="s">
        <v>123</v>
      </c>
      <c r="B224" s="140" t="s">
        <v>278</v>
      </c>
      <c r="C224" s="132"/>
      <c r="D224" s="133"/>
      <c r="E224" s="137"/>
      <c r="G224" s="129"/>
    </row>
    <row r="225" spans="1:7" ht="15.75" x14ac:dyDescent="0.2">
      <c r="A225" s="145" t="s">
        <v>168</v>
      </c>
      <c r="B225" s="140" t="s">
        <v>279</v>
      </c>
      <c r="C225" s="138"/>
      <c r="D225" s="133" t="s">
        <v>112</v>
      </c>
      <c r="E225" s="127">
        <v>10</v>
      </c>
      <c r="G225" s="129">
        <f>ROUND(E225*F225,2)</f>
        <v>0</v>
      </c>
    </row>
    <row r="226" spans="1:7" ht="42.75" x14ac:dyDescent="0.2">
      <c r="A226" s="126" t="s">
        <v>169</v>
      </c>
      <c r="B226" s="140" t="s">
        <v>267</v>
      </c>
      <c r="C226" s="138"/>
      <c r="D226" s="133" t="s">
        <v>112</v>
      </c>
      <c r="E226" s="127">
        <v>50</v>
      </c>
      <c r="G226" s="129">
        <f>ROUND(E226*F226,2)</f>
        <v>0</v>
      </c>
    </row>
    <row r="227" spans="1:7" ht="57" x14ac:dyDescent="0.2">
      <c r="A227" s="141" t="s">
        <v>124</v>
      </c>
      <c r="B227" s="140" t="s">
        <v>177</v>
      </c>
      <c r="C227" s="138" t="s">
        <v>442</v>
      </c>
      <c r="D227" s="133"/>
      <c r="G227" s="129"/>
    </row>
    <row r="228" spans="1:7" ht="42.75" x14ac:dyDescent="0.2">
      <c r="A228" s="141" t="s">
        <v>176</v>
      </c>
      <c r="B228" s="140" t="s">
        <v>268</v>
      </c>
      <c r="C228" s="138"/>
      <c r="D228" s="133" t="s">
        <v>111</v>
      </c>
      <c r="E228" s="127">
        <v>5</v>
      </c>
      <c r="G228" s="129">
        <f>ROUND(E228*F228,2)</f>
        <v>0</v>
      </c>
    </row>
    <row r="229" spans="1:7" x14ac:dyDescent="0.2">
      <c r="A229" s="141" t="s">
        <v>175</v>
      </c>
      <c r="B229" s="140" t="s">
        <v>269</v>
      </c>
      <c r="C229" s="138"/>
      <c r="D229" s="133" t="s">
        <v>111</v>
      </c>
      <c r="E229" s="127">
        <v>6</v>
      </c>
      <c r="G229" s="129">
        <f>ROUND(E229*F229,2)</f>
        <v>0</v>
      </c>
    </row>
    <row r="230" spans="1:7" ht="71.25" x14ac:dyDescent="0.2">
      <c r="A230" s="141" t="s">
        <v>125</v>
      </c>
      <c r="B230" s="140" t="s">
        <v>270</v>
      </c>
      <c r="C230" s="138" t="s">
        <v>442</v>
      </c>
      <c r="D230" s="133" t="s">
        <v>111</v>
      </c>
      <c r="E230" s="127">
        <v>1</v>
      </c>
      <c r="G230" s="129">
        <f>ROUND(E230*F230,2)</f>
        <v>0</v>
      </c>
    </row>
    <row r="231" spans="1:7" ht="71.25" x14ac:dyDescent="0.2">
      <c r="A231" s="141" t="s">
        <v>135</v>
      </c>
      <c r="B231" s="140" t="s">
        <v>271</v>
      </c>
      <c r="C231" s="138" t="s">
        <v>442</v>
      </c>
      <c r="D231" s="133" t="s">
        <v>111</v>
      </c>
      <c r="E231" s="127">
        <v>1</v>
      </c>
      <c r="G231" s="129">
        <f>ROUND(E231*F231,2)</f>
        <v>0</v>
      </c>
    </row>
    <row r="232" spans="1:7" ht="57" x14ac:dyDescent="0.2">
      <c r="A232" s="141" t="s">
        <v>136</v>
      </c>
      <c r="B232" s="140" t="s">
        <v>272</v>
      </c>
      <c r="C232" s="138" t="s">
        <v>442</v>
      </c>
      <c r="D232" s="133"/>
      <c r="G232" s="129"/>
    </row>
    <row r="233" spans="1:7" x14ac:dyDescent="0.2">
      <c r="A233" s="141" t="s">
        <v>273</v>
      </c>
      <c r="B233" s="132" t="s">
        <v>274</v>
      </c>
      <c r="C233" s="138"/>
      <c r="D233" s="133" t="s">
        <v>111</v>
      </c>
      <c r="E233" s="127">
        <v>2</v>
      </c>
      <c r="G233" s="129">
        <f t="shared" ref="G233:G241" si="7">ROUND(E233*F233,2)</f>
        <v>0</v>
      </c>
    </row>
    <row r="234" spans="1:7" x14ac:dyDescent="0.2">
      <c r="A234" s="141" t="s">
        <v>275</v>
      </c>
      <c r="B234" s="132" t="s">
        <v>276</v>
      </c>
      <c r="C234" s="138"/>
      <c r="D234" s="133" t="s">
        <v>111</v>
      </c>
      <c r="E234" s="127">
        <v>1</v>
      </c>
      <c r="G234" s="129">
        <f t="shared" si="7"/>
        <v>0</v>
      </c>
    </row>
    <row r="235" spans="1:7" x14ac:dyDescent="0.2">
      <c r="A235" s="141" t="s">
        <v>273</v>
      </c>
      <c r="B235" s="132" t="s">
        <v>349</v>
      </c>
      <c r="C235" s="138"/>
      <c r="D235" s="133" t="s">
        <v>111</v>
      </c>
      <c r="E235" s="127">
        <v>1</v>
      </c>
      <c r="G235" s="129">
        <f t="shared" si="7"/>
        <v>0</v>
      </c>
    </row>
    <row r="236" spans="1:7" x14ac:dyDescent="0.2">
      <c r="A236" s="141" t="s">
        <v>170</v>
      </c>
      <c r="B236" s="132" t="s">
        <v>277</v>
      </c>
      <c r="C236" s="138"/>
      <c r="D236" s="133" t="s">
        <v>111</v>
      </c>
      <c r="E236" s="127">
        <v>3</v>
      </c>
      <c r="G236" s="129">
        <f t="shared" si="7"/>
        <v>0</v>
      </c>
    </row>
    <row r="237" spans="1:7" ht="71.25" x14ac:dyDescent="0.2">
      <c r="A237" s="141" t="s">
        <v>172</v>
      </c>
      <c r="B237" s="140" t="s">
        <v>351</v>
      </c>
      <c r="C237" s="138" t="s">
        <v>439</v>
      </c>
      <c r="D237" s="133" t="s">
        <v>111</v>
      </c>
      <c r="E237" s="127">
        <v>1</v>
      </c>
      <c r="G237" s="129">
        <f t="shared" si="7"/>
        <v>0</v>
      </c>
    </row>
    <row r="238" spans="1:7" x14ac:dyDescent="0.2">
      <c r="A238" s="141" t="s">
        <v>173</v>
      </c>
      <c r="B238" s="132" t="s">
        <v>171</v>
      </c>
      <c r="C238" s="138"/>
      <c r="D238" s="133" t="s">
        <v>111</v>
      </c>
      <c r="E238" s="127">
        <v>1</v>
      </c>
      <c r="G238" s="129">
        <f t="shared" si="7"/>
        <v>0</v>
      </c>
    </row>
    <row r="239" spans="1:7" s="131" customFormat="1" ht="15" x14ac:dyDescent="0.25">
      <c r="A239" s="141" t="s">
        <v>221</v>
      </c>
      <c r="B239" s="140" t="s">
        <v>178</v>
      </c>
      <c r="C239" s="138"/>
      <c r="D239" s="142" t="s">
        <v>111</v>
      </c>
      <c r="E239" s="137">
        <v>3</v>
      </c>
      <c r="F239" s="137"/>
      <c r="G239" s="129">
        <f t="shared" si="7"/>
        <v>0</v>
      </c>
    </row>
    <row r="240" spans="1:7" s="131" customFormat="1" ht="15" x14ac:dyDescent="0.25">
      <c r="A240" s="126" t="s">
        <v>453</v>
      </c>
      <c r="B240" s="132" t="s">
        <v>483</v>
      </c>
      <c r="C240" s="132"/>
      <c r="D240" s="133" t="s">
        <v>108</v>
      </c>
      <c r="E240" s="137">
        <v>1</v>
      </c>
      <c r="F240" s="127"/>
      <c r="G240" s="129">
        <f>ROUND(E240*F240,2)</f>
        <v>0</v>
      </c>
    </row>
    <row r="241" spans="1:7" s="131" customFormat="1" ht="15" x14ac:dyDescent="0.25">
      <c r="A241" s="141" t="s">
        <v>482</v>
      </c>
      <c r="B241" s="132" t="s">
        <v>452</v>
      </c>
      <c r="C241" s="132"/>
      <c r="D241" s="133" t="s">
        <v>108</v>
      </c>
      <c r="E241" s="127">
        <v>1</v>
      </c>
      <c r="F241" s="127"/>
      <c r="G241" s="129">
        <f t="shared" si="7"/>
        <v>0</v>
      </c>
    </row>
    <row r="242" spans="1:7" s="131" customFormat="1" ht="15.75" thickBot="1" x14ac:dyDescent="0.3">
      <c r="A242" s="13"/>
      <c r="B242" s="14" t="s">
        <v>94</v>
      </c>
      <c r="C242" s="56"/>
      <c r="D242" s="15"/>
      <c r="E242" s="15"/>
      <c r="F242" s="16"/>
      <c r="G242" s="16">
        <f>SUM(G223:G241)</f>
        <v>0</v>
      </c>
    </row>
    <row r="243" spans="1:7" ht="15" thickTop="1" x14ac:dyDescent="0.2"/>
    <row r="245" spans="1:7" s="21" customFormat="1" ht="15" x14ac:dyDescent="0.25">
      <c r="A245" s="17" t="s">
        <v>98</v>
      </c>
      <c r="B245" s="18" t="s">
        <v>99</v>
      </c>
      <c r="C245" s="54"/>
      <c r="D245" s="19"/>
      <c r="E245" s="19"/>
      <c r="F245" s="20"/>
      <c r="G245" s="20"/>
    </row>
    <row r="246" spans="1:7" x14ac:dyDescent="0.2">
      <c r="B246" s="132"/>
      <c r="C246" s="138"/>
      <c r="D246" s="133"/>
      <c r="G246" s="129"/>
    </row>
    <row r="247" spans="1:7" ht="28.5" x14ac:dyDescent="0.2">
      <c r="A247" s="126" t="s">
        <v>118</v>
      </c>
      <c r="B247" s="140" t="s">
        <v>163</v>
      </c>
      <c r="C247" s="138"/>
      <c r="D247" s="133"/>
      <c r="G247" s="129"/>
    </row>
    <row r="248" spans="1:7" ht="72" x14ac:dyDescent="0.2">
      <c r="A248" s="141" t="s">
        <v>167</v>
      </c>
      <c r="B248" s="140" t="s">
        <v>352</v>
      </c>
      <c r="C248" s="138" t="s">
        <v>442</v>
      </c>
      <c r="D248" s="133" t="s">
        <v>111</v>
      </c>
      <c r="E248" s="127">
        <v>1</v>
      </c>
      <c r="G248" s="129">
        <f>ROUND(E248*F248,2)</f>
        <v>0</v>
      </c>
    </row>
    <row r="249" spans="1:7" ht="86.25" x14ac:dyDescent="0.2">
      <c r="A249" s="141" t="s">
        <v>166</v>
      </c>
      <c r="B249" s="140" t="s">
        <v>280</v>
      </c>
      <c r="C249" s="138" t="s">
        <v>442</v>
      </c>
      <c r="D249" s="133" t="s">
        <v>111</v>
      </c>
      <c r="E249" s="127">
        <v>1</v>
      </c>
      <c r="G249" s="129">
        <f>ROUND(E249*F249,2)</f>
        <v>0</v>
      </c>
    </row>
    <row r="250" spans="1:7" s="131" customFormat="1" ht="85.5" x14ac:dyDescent="0.25">
      <c r="A250" s="141" t="s">
        <v>164</v>
      </c>
      <c r="B250" s="140" t="s">
        <v>281</v>
      </c>
      <c r="C250" s="138" t="s">
        <v>442</v>
      </c>
      <c r="D250" s="133" t="s">
        <v>111</v>
      </c>
      <c r="E250" s="127">
        <v>1</v>
      </c>
      <c r="F250" s="127"/>
      <c r="G250" s="129">
        <f>ROUND(E250*F250,2)</f>
        <v>0</v>
      </c>
    </row>
    <row r="251" spans="1:7" s="131" customFormat="1" ht="15.75" thickBot="1" x14ac:dyDescent="0.3">
      <c r="A251" s="13"/>
      <c r="B251" s="14" t="s">
        <v>100</v>
      </c>
      <c r="C251" s="56"/>
      <c r="D251" s="15"/>
      <c r="E251" s="15"/>
      <c r="F251" s="16"/>
      <c r="G251" s="16">
        <f>SUM(G248:G250)</f>
        <v>0</v>
      </c>
    </row>
    <row r="252" spans="1:7" ht="15" thickTop="1" x14ac:dyDescent="0.2"/>
    <row r="253" spans="1:7" x14ac:dyDescent="0.2">
      <c r="C253" s="127"/>
      <c r="G253" s="128"/>
    </row>
    <row r="254" spans="1:7" s="21" customFormat="1" ht="15" x14ac:dyDescent="0.25">
      <c r="A254" s="17" t="s">
        <v>145</v>
      </c>
      <c r="B254" s="18" t="s">
        <v>146</v>
      </c>
      <c r="C254" s="19"/>
      <c r="D254" s="19"/>
      <c r="E254" s="20"/>
      <c r="F254" s="20"/>
    </row>
    <row r="255" spans="1:7" x14ac:dyDescent="0.2">
      <c r="B255" s="132"/>
      <c r="C255" s="133"/>
      <c r="F255" s="129"/>
      <c r="G255" s="128"/>
    </row>
    <row r="256" spans="1:7" ht="15.75" x14ac:dyDescent="0.2">
      <c r="A256" s="126" t="s">
        <v>129</v>
      </c>
      <c r="B256" s="132" t="s">
        <v>5</v>
      </c>
      <c r="C256" s="138"/>
      <c r="D256" s="133" t="s">
        <v>112</v>
      </c>
      <c r="E256" s="127">
        <v>5</v>
      </c>
      <c r="G256" s="129">
        <f>ROUND(E256*F256,2)</f>
        <v>0</v>
      </c>
    </row>
    <row r="257" spans="1:7" ht="15.75" x14ac:dyDescent="0.2">
      <c r="A257" s="126" t="s">
        <v>130</v>
      </c>
      <c r="B257" s="132" t="s">
        <v>6</v>
      </c>
      <c r="C257" s="138"/>
      <c r="D257" s="133" t="s">
        <v>112</v>
      </c>
      <c r="E257" s="127">
        <v>5</v>
      </c>
      <c r="G257" s="129">
        <f>ROUND(E257*F257,2)</f>
        <v>0</v>
      </c>
    </row>
    <row r="258" spans="1:7" ht="57" x14ac:dyDescent="0.2">
      <c r="A258" s="126" t="s">
        <v>131</v>
      </c>
      <c r="B258" s="132" t="s">
        <v>451</v>
      </c>
      <c r="C258" s="132"/>
      <c r="D258" s="133" t="s">
        <v>108</v>
      </c>
      <c r="E258" s="127">
        <v>1</v>
      </c>
      <c r="G258" s="129">
        <f t="shared" ref="G258" si="8">ROUND(E258*F258,2)</f>
        <v>0</v>
      </c>
    </row>
    <row r="259" spans="1:7" s="131" customFormat="1" ht="15.75" thickBot="1" x14ac:dyDescent="0.3">
      <c r="A259" s="13"/>
      <c r="B259" s="14" t="s">
        <v>7</v>
      </c>
      <c r="C259" s="56"/>
      <c r="D259" s="15"/>
      <c r="E259" s="15"/>
      <c r="F259" s="16"/>
      <c r="G259" s="16">
        <f>SUM(G256:G258)</f>
        <v>0</v>
      </c>
    </row>
    <row r="260" spans="1:7" s="131" customFormat="1" ht="15.75" thickTop="1" x14ac:dyDescent="0.25">
      <c r="A260" s="70"/>
      <c r="B260" s="18"/>
      <c r="C260" s="54"/>
      <c r="D260" s="71"/>
      <c r="E260" s="71"/>
      <c r="F260" s="72"/>
      <c r="G260" s="72"/>
    </row>
    <row r="262" spans="1:7" s="21" customFormat="1" ht="15" x14ac:dyDescent="0.25">
      <c r="A262" s="17" t="s">
        <v>101</v>
      </c>
      <c r="B262" s="18" t="s">
        <v>102</v>
      </c>
      <c r="C262" s="54"/>
      <c r="D262" s="19"/>
      <c r="E262" s="19"/>
      <c r="F262" s="20"/>
      <c r="G262" s="20"/>
    </row>
    <row r="263" spans="1:7" x14ac:dyDescent="0.2">
      <c r="B263" s="132"/>
      <c r="C263" s="138"/>
      <c r="D263" s="133"/>
      <c r="G263" s="129"/>
    </row>
    <row r="264" spans="1:7" ht="114" x14ac:dyDescent="0.2">
      <c r="A264" s="126" t="s">
        <v>133</v>
      </c>
      <c r="B264" s="132" t="s">
        <v>447</v>
      </c>
      <c r="C264" s="138"/>
      <c r="D264" s="133" t="s">
        <v>108</v>
      </c>
      <c r="E264" s="127">
        <v>1</v>
      </c>
      <c r="G264" s="129">
        <f>ROUND(E264*F264,2)</f>
        <v>0</v>
      </c>
    </row>
    <row r="265" spans="1:7" s="131" customFormat="1" ht="15.75" thickBot="1" x14ac:dyDescent="0.3">
      <c r="A265" s="13"/>
      <c r="B265" s="14" t="s">
        <v>103</v>
      </c>
      <c r="C265" s="56"/>
      <c r="D265" s="15"/>
      <c r="E265" s="15"/>
      <c r="F265" s="16"/>
      <c r="G265" s="16">
        <f>SUM(G264)</f>
        <v>0</v>
      </c>
    </row>
    <row r="266" spans="1:7" ht="15" thickTop="1" x14ac:dyDescent="0.2"/>
  </sheetData>
  <pageMargins left="0.51181102362204722" right="0.39370078740157483" top="0.51181102362204722" bottom="0.51181102362204722" header="0.27559055118110237" footer="0.27559055118110237"/>
  <pageSetup paperSize="9" scale="65" fitToHeight="21" orientation="portrait" r:id="rId1"/>
  <headerFooter alignWithMargins="0">
    <oddFooter>&amp;L&amp;8&amp;A&amp;R&amp;8&amp;P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Naslovna stran</vt:lpstr>
      <vt:lpstr>Splošne zahteve - sklop 3</vt:lpstr>
      <vt:lpstr>Popis del Goriška 6 69</vt:lpstr>
      <vt:lpstr>'Popis del Goriška 6 69'!Tiskanje_naslovov</vt:lpstr>
      <vt:lpstr>'Splošne zahteve - sklop 3'!Tiskanje_naslovov</vt:lpstr>
    </vt:vector>
  </TitlesOfParts>
  <Company>NEPREMIČNINE CELJE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Goriška 6 69</dc:title>
  <dc:subject>prenova stanovanja</dc:subject>
  <dc:creator>Andrej.Dimec</dc:creator>
  <cp:lastModifiedBy>Marko LukaČ</cp:lastModifiedBy>
  <cp:lastPrinted>2017-08-24T05:00:00Z</cp:lastPrinted>
  <dcterms:created xsi:type="dcterms:W3CDTF">2014-01-20T13:21:08Z</dcterms:created>
  <dcterms:modified xsi:type="dcterms:W3CDTF">2017-08-24T05:00:25Z</dcterms:modified>
</cp:coreProperties>
</file>